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720" windowHeight="13485" activeTab="0"/>
  </bookViews>
  <sheets>
    <sheet name="Graph 1 (by BFY)" sheetId="1" r:id="rId1"/>
    <sheet name="Graph 1 (by FY)" sheetId="2" r:id="rId2"/>
    <sheet name="Graph 2 (by BFY)" sheetId="3" r:id="rId3"/>
    <sheet name="Graph 2 (by FY)" sheetId="4" r:id="rId4"/>
    <sheet name="Graph 3" sheetId="5" r:id="rId5"/>
    <sheet name="Graph 4" sheetId="6" r:id="rId6"/>
  </sheets>
  <externalReferences>
    <externalReference r:id="rId9"/>
  </externalReferences>
  <definedNames>
    <definedName name="_xlnm.Print_Area" localSheetId="0">'Graph 1 (by BFY)'!$A$1:$N$37</definedName>
    <definedName name="_xlnm.Print_Area" localSheetId="1">'Graph 1 (by FY)'!$A$1:$N$37</definedName>
    <definedName name="_xlnm.Print_Area" localSheetId="2">'Graph 2 (by BFY)'!$A$1:$N$37</definedName>
    <definedName name="_xlnm.Print_Area" localSheetId="3">'Graph 2 (by FY)'!$A$1:$N$37</definedName>
    <definedName name="_xlnm.Print_Area" localSheetId="4">'Graph 3'!$A$1:$N$38</definedName>
    <definedName name="_xlnm.Print_Area" localSheetId="5">'Graph 4'!$A$1:$N$38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Z2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<sst xmlns="http://schemas.openxmlformats.org/spreadsheetml/2006/main" count="83" uniqueCount="43">
  <si>
    <t>(2) MRG plus funding was appropriated from 2006 through 2010.  This includes the historic MRG program funding, plus general fund.</t>
  </si>
  <si>
    <t>(1) MRG only was appropriated from 1999 - 2005</t>
  </si>
  <si>
    <t>(1) MRG primarily appropriated from BFY 1999/2000 - BFY 2003-2004</t>
  </si>
  <si>
    <t>(2) MRG plus General Funds appropriated BFY 2005/2006 - BFY 2009-2010</t>
  </si>
  <si>
    <t>Consensus-Healthcare</t>
  </si>
  <si>
    <t>SLIB-Healthcare</t>
  </si>
  <si>
    <t>Consensus-Roads/Streets/Bridges</t>
  </si>
  <si>
    <t>SLIB-Roads/Streets/Bridges</t>
  </si>
  <si>
    <t>Consensus-Water/Sewer/Storm</t>
  </si>
  <si>
    <t>SLIB-Water/Sewer/Storm</t>
  </si>
  <si>
    <t>Consensus-Public Safety</t>
  </si>
  <si>
    <t>SLIB-Public Safety</t>
  </si>
  <si>
    <t>Consensus-Other</t>
  </si>
  <si>
    <t>SLIB-Other</t>
  </si>
  <si>
    <t>1999/2000</t>
  </si>
  <si>
    <t>2001/2002</t>
  </si>
  <si>
    <t>2003/2004</t>
  </si>
  <si>
    <t>2005/2006</t>
  </si>
  <si>
    <t>2007/2008</t>
  </si>
  <si>
    <t>Healthcare</t>
  </si>
  <si>
    <t>Roads/Streets/Bridges</t>
  </si>
  <si>
    <t>Water/Sewer/Storm</t>
  </si>
  <si>
    <t>Public Safety</t>
  </si>
  <si>
    <t>Other</t>
  </si>
  <si>
    <t>County</t>
  </si>
  <si>
    <t>Joint Power Boards</t>
  </si>
  <si>
    <t>Special Districts</t>
  </si>
  <si>
    <t>City/Town</t>
  </si>
  <si>
    <t>The legislature appropriated grant funding of $197,933,818 for the Biennium.</t>
  </si>
  <si>
    <t>Consensus Total</t>
  </si>
  <si>
    <t>SLIB Total</t>
  </si>
  <si>
    <t>The legislature appropriated grant funding of $234,400,000 for the Biennium.</t>
  </si>
  <si>
    <t>2007/2008 Biennium</t>
  </si>
  <si>
    <t>2009/2010 Biennium</t>
  </si>
  <si>
    <t>Admin</t>
  </si>
  <si>
    <t>Consensus approved projects amounted to $130,068,006 of the appropriation  (66%)</t>
  </si>
  <si>
    <t>SLIB approved projects amounted to $67,538,323 of the appropriation (34%)</t>
  </si>
  <si>
    <t>SLIB approved projects through October 2008 amounted to $36,392,844 of its $43,400,000 biennial appropriation</t>
  </si>
  <si>
    <t>Graph #3</t>
  </si>
  <si>
    <t>Graph #4</t>
  </si>
  <si>
    <t>Chart #1</t>
  </si>
  <si>
    <t>Chart #2</t>
  </si>
  <si>
    <t>Consensus approved projects through October 2008 amounted to $123,724,976 of the $191,000,000 biennial appropriation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</si>
</sst>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b/>
      <sz val="16"/>
      <color indexed="9"/>
      <name val="Calibri"/>
      <family val="0"/>
    </font>
    <font>
      <sz val="14"/>
      <color indexed="9"/>
      <name val="Times New Roman"/>
      <family val="0"/>
    </font>
    <font>
      <sz val="8"/>
      <color indexed="9"/>
      <name val="Arial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5" fontId="0" fillId="0" borderId="0" xfId="0" applyNumberFormat="1" applyAlignment="1">
      <alignment/>
    </xf>
    <xf numFmtId="43" fontId="0" fillId="0" borderId="0" xfId="42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Graph 1-% of SLIB Grants &amp; Consensus Funding by Broad Categories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 BFY 1999/2000 - BFY2009/2010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125"/>
          <c:w val="0.878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1 (by BFY)'!$U$3</c:f>
              <c:strCache>
                <c:ptCount val="1"/>
                <c:pt idx="0">
                  <c:v>Healthcare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BFY)'!$V$3:$AA$3</c:f>
              <c:numCache>
                <c:ptCount val="6"/>
                <c:pt idx="0">
                  <c:v>0.047422318353078974</c:v>
                </c:pt>
                <c:pt idx="1">
                  <c:v>0.15097673456994</c:v>
                </c:pt>
                <c:pt idx="2">
                  <c:v>0.2990964846305884</c:v>
                </c:pt>
                <c:pt idx="3">
                  <c:v>0.18259475371784276</c:v>
                </c:pt>
                <c:pt idx="4">
                  <c:v>0.11956002212025114</c:v>
                </c:pt>
                <c:pt idx="5">
                  <c:v>0.01769646251741374</c:v>
                </c:pt>
              </c:numCache>
            </c:numRef>
          </c:val>
        </c:ser>
        <c:ser>
          <c:idx val="1"/>
          <c:order val="1"/>
          <c:tx>
            <c:strRef>
              <c:f>'Graph 1 (by BFY)'!$U$4</c:f>
              <c:strCache>
                <c:ptCount val="1"/>
                <c:pt idx="0">
                  <c:v>Roads/Streets/Bridges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BFY)'!$V$4:$AA$4</c:f>
              <c:numCache>
                <c:ptCount val="6"/>
                <c:pt idx="0">
                  <c:v>0.33838457069996347</c:v>
                </c:pt>
                <c:pt idx="1">
                  <c:v>0.15654056851712542</c:v>
                </c:pt>
                <c:pt idx="2">
                  <c:v>0.025920275113811515</c:v>
                </c:pt>
                <c:pt idx="3">
                  <c:v>0.10605604263000633</c:v>
                </c:pt>
                <c:pt idx="4">
                  <c:v>0.23049571683130096</c:v>
                </c:pt>
                <c:pt idx="5">
                  <c:v>0.22812000563085358</c:v>
                </c:pt>
              </c:numCache>
            </c:numRef>
          </c:val>
        </c:ser>
        <c:ser>
          <c:idx val="2"/>
          <c:order val="2"/>
          <c:tx>
            <c:strRef>
              <c:f>'Graph 1 (by BFY)'!$U$5</c:f>
              <c:strCache>
                <c:ptCount val="1"/>
                <c:pt idx="0">
                  <c:v>Water/Sewer/Storm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BFY)'!$V$5:$AA$5</c:f>
              <c:numCache>
                <c:ptCount val="6"/>
                <c:pt idx="0">
                  <c:v>0.4266901306091001</c:v>
                </c:pt>
                <c:pt idx="1">
                  <c:v>0.40501158516608887</c:v>
                </c:pt>
                <c:pt idx="2">
                  <c:v>0.2514409988271476</c:v>
                </c:pt>
                <c:pt idx="3">
                  <c:v>0.5294717864458539</c:v>
                </c:pt>
                <c:pt idx="4">
                  <c:v>0.3955138882551532</c:v>
                </c:pt>
                <c:pt idx="5">
                  <c:v>0.5165369476052072</c:v>
                </c:pt>
              </c:numCache>
            </c:numRef>
          </c:val>
        </c:ser>
        <c:ser>
          <c:idx val="3"/>
          <c:order val="3"/>
          <c:tx>
            <c:strRef>
              <c:f>'Graph 1 (by BFY)'!$U$6</c:f>
              <c:strCache>
                <c:ptCount val="1"/>
                <c:pt idx="0">
                  <c:v>Public Safety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BFY)'!$V$6:$AA$6</c:f>
              <c:numCache>
                <c:ptCount val="6"/>
                <c:pt idx="0">
                  <c:v>0.13431852669704494</c:v>
                </c:pt>
                <c:pt idx="1">
                  <c:v>0.22998985463465785</c:v>
                </c:pt>
                <c:pt idx="2">
                  <c:v>0.3567449781895351</c:v>
                </c:pt>
                <c:pt idx="3">
                  <c:v>0.15088901425247733</c:v>
                </c:pt>
                <c:pt idx="4">
                  <c:v>0.12470209793831867</c:v>
                </c:pt>
                <c:pt idx="5">
                  <c:v>0.11635791069351306</c:v>
                </c:pt>
              </c:numCache>
            </c:numRef>
          </c:val>
        </c:ser>
        <c:ser>
          <c:idx val="4"/>
          <c:order val="4"/>
          <c:tx>
            <c:strRef>
              <c:f>'Graph 1 (by BFY)'!$U$7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1 (by BFY)'!$V$2:$AA$2</c:f>
              <c:strCache>
                <c:ptCount val="6"/>
                <c:pt idx="0">
                  <c:v>1999/2000</c:v>
                </c:pt>
                <c:pt idx="1">
                  <c:v>2001/2002</c:v>
                </c:pt>
                <c:pt idx="2">
                  <c:v>2003/2004</c:v>
                </c:pt>
                <c:pt idx="3">
                  <c:v>2005/2006</c:v>
                </c:pt>
                <c:pt idx="4">
                  <c:v>2007/2008</c:v>
                </c:pt>
                <c:pt idx="5">
                  <c:v>2009</c:v>
                </c:pt>
              </c:strCache>
            </c:strRef>
          </c:cat>
          <c:val>
            <c:numRef>
              <c:f>'Graph 1 (by BFY)'!$V$7:$AA$7</c:f>
              <c:numCache>
                <c:ptCount val="6"/>
                <c:pt idx="0">
                  <c:v>0.053184453640812514</c:v>
                </c:pt>
                <c:pt idx="1">
                  <c:v>0.057481257112187954</c:v>
                </c:pt>
                <c:pt idx="2">
                  <c:v>0.06679726323891744</c:v>
                </c:pt>
                <c:pt idx="3">
                  <c:v>0.03098840295381958</c:v>
                </c:pt>
                <c:pt idx="4">
                  <c:v>0.1297282748549759</c:v>
                </c:pt>
                <c:pt idx="5">
                  <c:v>0.1212886735530124</c:v>
                </c:pt>
              </c:numCache>
            </c:numRef>
          </c:val>
        </c:ser>
        <c:axId val="57163130"/>
        <c:axId val="44706123"/>
      </c:bar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57163130"/>
        <c:crossesAt val="1"/>
        <c:crossBetween val="between"/>
        <c:dispUnits/>
        <c:majorUnit val="0.1"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25"/>
          <c:y val="0.95775"/>
          <c:w val="0.580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Graph 1-% of SLIB Grants &amp; Consensus Funding by Broad Categories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 FY1999 - FY2009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5"/>
          <c:w val="0.979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 for fy pro type'!$N$12</c:f>
              <c:strCache>
                <c:ptCount val="1"/>
                <c:pt idx="0">
                  <c:v>Healthcare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type'!$Q$12:$AA$12</c:f>
              <c:numCache>
                <c:ptCount val="11"/>
                <c:pt idx="0">
                  <c:v>0.06665015793721381</c:v>
                </c:pt>
                <c:pt idx="1">
                  <c:v>0.03515958008909518</c:v>
                </c:pt>
                <c:pt idx="2">
                  <c:v>0.2028621847486807</c:v>
                </c:pt>
                <c:pt idx="3">
                  <c:v>0.07839720899385949</c:v>
                </c:pt>
                <c:pt idx="4">
                  <c:v>0.280905508712465</c:v>
                </c:pt>
                <c:pt idx="5">
                  <c:v>0.3357980251770881</c:v>
                </c:pt>
                <c:pt idx="6">
                  <c:v>0.15113340033916717</c:v>
                </c:pt>
                <c:pt idx="7">
                  <c:v>0.21175362770631076</c:v>
                </c:pt>
                <c:pt idx="8">
                  <c:v>0.1328022539454564</c:v>
                </c:pt>
                <c:pt idx="9">
                  <c:v>0.03064913565232969</c:v>
                </c:pt>
                <c:pt idx="10">
                  <c:v>0.01769646251741374</c:v>
                </c:pt>
              </c:numCache>
            </c:numRef>
          </c:val>
        </c:ser>
        <c:ser>
          <c:idx val="1"/>
          <c:order val="1"/>
          <c:tx>
            <c:strRef>
              <c:f>'[1]data for fy pro type'!$N$13</c:f>
              <c:strCache>
                <c:ptCount val="1"/>
                <c:pt idx="0">
                  <c:v>Roads/Streets/Bridges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type'!$Q$13:$AA$13</c:f>
              <c:numCache>
                <c:ptCount val="11"/>
                <c:pt idx="0">
                  <c:v>0.26834411984572093</c:v>
                </c:pt>
                <c:pt idx="1">
                  <c:v>0.3830535369121467</c:v>
                </c:pt>
                <c:pt idx="2">
                  <c:v>0.20071898411743316</c:v>
                </c:pt>
                <c:pt idx="3">
                  <c:v>0.09474196343752557</c:v>
                </c:pt>
                <c:pt idx="4">
                  <c:v>0.03546872134395227</c:v>
                </c:pt>
                <c:pt idx="5">
                  <c:v>0.006655630487326993</c:v>
                </c:pt>
                <c:pt idx="6">
                  <c:v>0.06625242665756145</c:v>
                </c:pt>
                <c:pt idx="7">
                  <c:v>0.14294665596301576</c:v>
                </c:pt>
                <c:pt idx="8">
                  <c:v>0.1974062244576816</c:v>
                </c:pt>
                <c:pt idx="9">
                  <c:v>0.45266492052340057</c:v>
                </c:pt>
                <c:pt idx="10">
                  <c:v>0.22812000563085358</c:v>
                </c:pt>
              </c:numCache>
            </c:numRef>
          </c:val>
        </c:ser>
        <c:ser>
          <c:idx val="2"/>
          <c:order val="2"/>
          <c:tx>
            <c:strRef>
              <c:f>'[1]data for fy pro type'!$N$14</c:f>
              <c:strCache>
                <c:ptCount val="1"/>
                <c:pt idx="0">
                  <c:v>Water/Sewer/Storm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type'!$Q$14:$AA$14</c:f>
              <c:numCache>
                <c:ptCount val="11"/>
                <c:pt idx="0">
                  <c:v>0.46854520842701436</c:v>
                </c:pt>
                <c:pt idx="1">
                  <c:v>0.3999966551380829</c:v>
                </c:pt>
                <c:pt idx="2">
                  <c:v>0.4434476027927429</c:v>
                </c:pt>
                <c:pt idx="3">
                  <c:v>0.35124568519285415</c:v>
                </c:pt>
                <c:pt idx="4">
                  <c:v>0.20968921434431492</c:v>
                </c:pt>
                <c:pt idx="5">
                  <c:v>0.33567808528047766</c:v>
                </c:pt>
                <c:pt idx="6">
                  <c:v>0.6342721952291012</c:v>
                </c:pt>
                <c:pt idx="7">
                  <c:v>0.43234112976781375</c:v>
                </c:pt>
                <c:pt idx="8">
                  <c:v>0.3990846707469905</c:v>
                </c:pt>
                <c:pt idx="9">
                  <c:v>0.3715389691535946</c:v>
                </c:pt>
                <c:pt idx="10">
                  <c:v>0.5165369476052072</c:v>
                </c:pt>
              </c:numCache>
            </c:numRef>
          </c:val>
        </c:ser>
        <c:ser>
          <c:idx val="3"/>
          <c:order val="3"/>
          <c:tx>
            <c:strRef>
              <c:f>'[1]data for fy pro type'!$N$15</c:f>
              <c:strCache>
                <c:ptCount val="1"/>
                <c:pt idx="0">
                  <c:v>Public Safety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type'!$Q$15:$AA$15</c:f>
              <c:numCache>
                <c:ptCount val="11"/>
                <c:pt idx="0">
                  <c:v>0.09166810314029324</c:v>
                </c:pt>
                <c:pt idx="1">
                  <c:v>0.1615192415062136</c:v>
                </c:pt>
                <c:pt idx="2">
                  <c:v>0.05946424914730893</c:v>
                </c:pt>
                <c:pt idx="3">
                  <c:v>0.4685281635865729</c:v>
                </c:pt>
                <c:pt idx="4">
                  <c:v>0.39271499451292213</c:v>
                </c:pt>
                <c:pt idx="5">
                  <c:v>0.28417300522376343</c:v>
                </c:pt>
                <c:pt idx="6">
                  <c:v>0.11096559570442116</c:v>
                </c:pt>
                <c:pt idx="7">
                  <c:v>0.18789066248483452</c:v>
                </c:pt>
                <c:pt idx="8">
                  <c:v>0.1306121959281925</c:v>
                </c:pt>
                <c:pt idx="9">
                  <c:v>0.08502056552534741</c:v>
                </c:pt>
                <c:pt idx="10">
                  <c:v>0.11635791069351306</c:v>
                </c:pt>
              </c:numCache>
            </c:numRef>
          </c:val>
        </c:ser>
        <c:ser>
          <c:idx val="4"/>
          <c:order val="4"/>
          <c:tx>
            <c:strRef>
              <c:f>'[1]data for fy pro type'!$N$16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fy pro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fy pro type'!$Q$16:$AA$16</c:f>
              <c:numCache>
                <c:ptCount val="11"/>
                <c:pt idx="0">
                  <c:v>0.10479241064975771</c:v>
                </c:pt>
                <c:pt idx="1">
                  <c:v>0.020270986354461666</c:v>
                </c:pt>
                <c:pt idx="2">
                  <c:v>0.09350697919383412</c:v>
                </c:pt>
                <c:pt idx="3">
                  <c:v>0.007086978789187988</c:v>
                </c:pt>
                <c:pt idx="4">
                  <c:v>0.08122156108634557</c:v>
                </c:pt>
                <c:pt idx="5">
                  <c:v>0.03769525383134364</c:v>
                </c:pt>
                <c:pt idx="6">
                  <c:v>0.037376382069749</c:v>
                </c:pt>
                <c:pt idx="7">
                  <c:v>0.025067924078025206</c:v>
                </c:pt>
                <c:pt idx="8">
                  <c:v>0.14009465492167902</c:v>
                </c:pt>
                <c:pt idx="9">
                  <c:v>0.060126409145327714</c:v>
                </c:pt>
                <c:pt idx="10">
                  <c:v>0.1212886735530124</c:v>
                </c:pt>
              </c:numCache>
            </c:numRef>
          </c:val>
        </c:ser>
        <c:axId val="66810788"/>
        <c:axId val="64426181"/>
      </c:bar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6681078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"/>
          <c:y val="0.9595"/>
          <c:w val="0.56675"/>
          <c:h val="0.0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Graph 2- % of SLIB Grants &amp; Consensus Funding by Entity for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BFY1999/2000 - BFY2009/2010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55"/>
          <c:w val="0.979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2 (by BFY)'!$U$3</c:f>
              <c:strCache>
                <c:ptCount val="1"/>
                <c:pt idx="0">
                  <c:v>County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 2 (by BFY)'!$V$2:$AA$2</c:f>
              <c:strCache/>
            </c:strRef>
          </c:cat>
          <c:val>
            <c:numRef>
              <c:f>'Graph 2 (by BFY)'!$V$3:$AA$3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2 (by BFY)'!$U$4</c:f>
              <c:strCache>
                <c:ptCount val="1"/>
                <c:pt idx="0">
                  <c:v>Joint Power Boards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2 (by BFY)'!$V$2:$AA$2</c:f>
              <c:strCache/>
            </c:strRef>
          </c:cat>
          <c:val>
            <c:numRef>
              <c:f>'Graph 2 (by BFY)'!$V$4:$AA$4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2 (by BFY)'!$U$5</c:f>
              <c:strCache>
                <c:ptCount val="1"/>
                <c:pt idx="0">
                  <c:v>Special Districts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2 (by BFY)'!$V$2:$AA$2</c:f>
              <c:strCache/>
            </c:strRef>
          </c:cat>
          <c:val>
            <c:numRef>
              <c:f>'Graph 2 (by BFY)'!$V$5:$AA$5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 2 (by BFY)'!$U$6</c:f>
              <c:strCache>
                <c:ptCount val="1"/>
                <c:pt idx="0">
                  <c:v>City/Town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2 (by BFY)'!$V$2:$AA$2</c:f>
              <c:strCache/>
            </c:strRef>
          </c:cat>
          <c:val>
            <c:numRef>
              <c:f>'Graph 2 (by BFY)'!$V$6:$AA$6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42964718"/>
        <c:crossesAt val="1"/>
        <c:crossBetween val="between"/>
        <c:dispUnits/>
        <c:majorUnit val="0.1"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5"/>
          <c:y val="0.964"/>
          <c:w val="0.427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Graph 2- % of SLIB Grants &amp; Consensus Funding by Entity for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FY1999 - FY2009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5"/>
          <c:w val="0.979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 for entity type'!$N$12</c:f>
              <c:strCache>
                <c:ptCount val="1"/>
                <c:pt idx="0">
                  <c:v>County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entity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entity type'!$Q$12:$AA$12</c:f>
              <c:numCache>
                <c:ptCount val="11"/>
                <c:pt idx="0">
                  <c:v>0.12929659915651226</c:v>
                </c:pt>
                <c:pt idx="1">
                  <c:v>0.35953351472619915</c:v>
                </c:pt>
                <c:pt idx="2">
                  <c:v>0.24667595042417034</c:v>
                </c:pt>
                <c:pt idx="3">
                  <c:v>0.38002665515340217</c:v>
                </c:pt>
                <c:pt idx="4">
                  <c:v>0.5183210555460648</c:v>
                </c:pt>
                <c:pt idx="5">
                  <c:v>0.2827660042701852</c:v>
                </c:pt>
                <c:pt idx="6">
                  <c:v>0.23959109541792406</c:v>
                </c:pt>
                <c:pt idx="7">
                  <c:v>0.4279768431810427</c:v>
                </c:pt>
                <c:pt idx="8">
                  <c:v>0.3450637994533819</c:v>
                </c:pt>
                <c:pt idx="9">
                  <c:v>0.21783029010802213</c:v>
                </c:pt>
                <c:pt idx="10">
                  <c:v>0.1949227762406458</c:v>
                </c:pt>
              </c:numCache>
            </c:numRef>
          </c:val>
        </c:ser>
        <c:ser>
          <c:idx val="1"/>
          <c:order val="1"/>
          <c:tx>
            <c:strRef>
              <c:f>'[1]data for entity type'!$N$13</c:f>
              <c:strCache>
                <c:ptCount val="1"/>
                <c:pt idx="0">
                  <c:v>Joint Power Boards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entity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entity type'!$Q$13:$AA$13</c:f>
              <c:numCache>
                <c:ptCount val="11"/>
                <c:pt idx="0">
                  <c:v>0.01932094741613694</c:v>
                </c:pt>
                <c:pt idx="1">
                  <c:v>0.009302019554469384</c:v>
                </c:pt>
                <c:pt idx="2">
                  <c:v>0.0250512890363</c:v>
                </c:pt>
                <c:pt idx="3">
                  <c:v>0.030714551528120807</c:v>
                </c:pt>
                <c:pt idx="4">
                  <c:v>0.00678585468344924</c:v>
                </c:pt>
                <c:pt idx="5">
                  <c:v>0.052183153662331706</c:v>
                </c:pt>
                <c:pt idx="6">
                  <c:v>0.03157038219052706</c:v>
                </c:pt>
                <c:pt idx="7">
                  <c:v>0.017266285909942586</c:v>
                </c:pt>
                <c:pt idx="8">
                  <c:v>0.027149444330813576</c:v>
                </c:pt>
                <c:pt idx="9">
                  <c:v>0</c:v>
                </c:pt>
                <c:pt idx="10">
                  <c:v>0.026423960805861582</c:v>
                </c:pt>
              </c:numCache>
            </c:numRef>
          </c:val>
        </c:ser>
        <c:ser>
          <c:idx val="2"/>
          <c:order val="2"/>
          <c:tx>
            <c:strRef>
              <c:f>'[1]data for entity type'!$N$14</c:f>
              <c:strCache>
                <c:ptCount val="1"/>
                <c:pt idx="0">
                  <c:v>Special Districts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entity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entity type'!$Q$14:$AA$14</c:f>
              <c:numCache>
                <c:ptCount val="11"/>
                <c:pt idx="0">
                  <c:v>0.13126798759727526</c:v>
                </c:pt>
                <c:pt idx="1">
                  <c:v>0.07333873879593943</c:v>
                </c:pt>
                <c:pt idx="2">
                  <c:v>0.17385919110074086</c:v>
                </c:pt>
                <c:pt idx="3">
                  <c:v>0.27197547894680163</c:v>
                </c:pt>
                <c:pt idx="4">
                  <c:v>0.17770218409297317</c:v>
                </c:pt>
                <c:pt idx="5">
                  <c:v>0.3732409427118976</c:v>
                </c:pt>
                <c:pt idx="6">
                  <c:v>0.10440379443015659</c:v>
                </c:pt>
                <c:pt idx="7">
                  <c:v>0.1445905657254158</c:v>
                </c:pt>
                <c:pt idx="8">
                  <c:v>0.08487127814350151</c:v>
                </c:pt>
                <c:pt idx="9">
                  <c:v>0.04651974630787842</c:v>
                </c:pt>
                <c:pt idx="10">
                  <c:v>0.1416923238150507</c:v>
                </c:pt>
              </c:numCache>
            </c:numRef>
          </c:val>
        </c:ser>
        <c:ser>
          <c:idx val="3"/>
          <c:order val="3"/>
          <c:tx>
            <c:strRef>
              <c:f>'[1]data for entity type'!$N$15</c:f>
              <c:strCache>
                <c:ptCount val="1"/>
                <c:pt idx="0">
                  <c:v>City/Town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entity type'!$Q$2:$AA$2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'[1]data for entity type'!$Q$15:$AA$15</c:f>
              <c:numCache>
                <c:ptCount val="11"/>
                <c:pt idx="0">
                  <c:v>0.7201144658300757</c:v>
                </c:pt>
                <c:pt idx="1">
                  <c:v>0.5578257269233919</c:v>
                </c:pt>
                <c:pt idx="2">
                  <c:v>0.554413569438789</c:v>
                </c:pt>
                <c:pt idx="3">
                  <c:v>0.3172833143716754</c:v>
                </c:pt>
                <c:pt idx="4">
                  <c:v>0.29719090567751266</c:v>
                </c:pt>
                <c:pt idx="5">
                  <c:v>0.2918098993555855</c:v>
                </c:pt>
                <c:pt idx="6">
                  <c:v>0.6244347279613923</c:v>
                </c:pt>
                <c:pt idx="7">
                  <c:v>0.4101663051835989</c:v>
                </c:pt>
                <c:pt idx="8">
                  <c:v>0.5429154780723031</c:v>
                </c:pt>
                <c:pt idx="9">
                  <c:v>0.7356499635840995</c:v>
                </c:pt>
                <c:pt idx="10">
                  <c:v>0.636960939138442</c:v>
                </c:pt>
              </c:numCache>
            </c:numRef>
          </c:val>
        </c:ser>
        <c:axId val="57590104"/>
        <c:axId val="48548889"/>
      </c:bar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5759010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025"/>
          <c:y val="0.9595"/>
          <c:w val="0.41775"/>
          <c:h val="0.0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Graph 3-% of 2007/2008 Biennium Funding Awarded by Consensus and SLIB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975"/>
          <c:w val="0.978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3'!$Q$6:$Q$15</c:f>
              <c:strCache/>
            </c:strRef>
          </c:cat>
          <c:val>
            <c:numRef>
              <c:f>'Graph 3'!$T$6:$T$15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286818"/>
        <c:axId val="40145907"/>
      </c:bar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0145907"/>
        <c:crosses val="autoZero"/>
        <c:auto val="1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681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Graph 4- % of 2009/2010 Biennium Funding Awarded by Consensus &amp; SLIB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45"/>
          <c:w val="0.968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4'!$S$3:$S$12</c:f>
              <c:strCache>
                <c:ptCount val="10"/>
                <c:pt idx="0">
                  <c:v>Consensus-Healthcare</c:v>
                </c:pt>
                <c:pt idx="1">
                  <c:v>SLIB-Healthcare</c:v>
                </c:pt>
                <c:pt idx="2">
                  <c:v>Consensus-Roads/Streets/Bridges</c:v>
                </c:pt>
                <c:pt idx="3">
                  <c:v>SLIB-Roads/Streets/Bridges</c:v>
                </c:pt>
                <c:pt idx="4">
                  <c:v>Consensus-Water/Sewer/Storm</c:v>
                </c:pt>
                <c:pt idx="5">
                  <c:v>SLIB-Water/Sewer/Storm</c:v>
                </c:pt>
                <c:pt idx="6">
                  <c:v>Consensus-Public Safety</c:v>
                </c:pt>
                <c:pt idx="7">
                  <c:v>SLIB-Public Safety</c:v>
                </c:pt>
                <c:pt idx="8">
                  <c:v>Consensus-Other</c:v>
                </c:pt>
                <c:pt idx="9">
                  <c:v>SLIB-Other</c:v>
                </c:pt>
              </c:strCache>
            </c:strRef>
          </c:cat>
          <c:val>
            <c:numRef>
              <c:f>'Graph 4'!$U$3:$U$12</c:f>
              <c:numCache>
                <c:ptCount val="10"/>
                <c:pt idx="0">
                  <c:v>0.011451061474606637</c:v>
                </c:pt>
                <c:pt idx="1">
                  <c:v>0.006245401042807103</c:v>
                </c:pt>
                <c:pt idx="2">
                  <c:v>0.21309531943415166</c:v>
                </c:pt>
                <c:pt idx="3">
                  <c:v>0.015024686196701904</c:v>
                </c:pt>
                <c:pt idx="4">
                  <c:v>0.3286594334097229</c:v>
                </c:pt>
                <c:pt idx="5">
                  <c:v>0.1878775141954843</c:v>
                </c:pt>
                <c:pt idx="6">
                  <c:v>0.10321392709443583</c:v>
                </c:pt>
                <c:pt idx="7">
                  <c:v>0.01314398359907723</c:v>
                </c:pt>
                <c:pt idx="8">
                  <c:v>0.11629235271876671</c:v>
                </c:pt>
                <c:pt idx="9">
                  <c:v>0.004996320834245682</c:v>
                </c:pt>
              </c:numCache>
            </c:numRef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0593005"/>
        <c:crosses val="autoZero"/>
        <c:auto val="1"/>
        <c:lblOffset val="100"/>
        <c:tickLblSkip val="1"/>
        <c:noMultiLvlLbl val="0"/>
      </c:catAx>
      <c:valAx>
        <c:axId val="30593005"/>
        <c:scaling>
          <c:orientation val="minMax"/>
          <c:max val="0.3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884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542925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0" y="0"/>
        <a:ext cx="94583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7</xdr:row>
      <xdr:rowOff>19050</xdr:rowOff>
    </xdr:from>
    <xdr:to>
      <xdr:col>2</xdr:col>
      <xdr:colOff>123825</xdr:colOff>
      <xdr:row>13</xdr:row>
      <xdr:rowOff>0</xdr:rowOff>
    </xdr:to>
    <xdr:sp>
      <xdr:nvSpPr>
        <xdr:cNvPr id="2" name="Straight Connector 4"/>
        <xdr:cNvSpPr>
          <a:spLocks/>
        </xdr:cNvSpPr>
      </xdr:nvSpPr>
      <xdr:spPr>
        <a:xfrm rot="5400000" flipH="1" flipV="1">
          <a:off x="1485900" y="141922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9525</xdr:rowOff>
    </xdr:from>
    <xdr:to>
      <xdr:col>13</xdr:col>
      <xdr:colOff>0</xdr:colOff>
      <xdr:row>7</xdr:row>
      <xdr:rowOff>28575</xdr:rowOff>
    </xdr:to>
    <xdr:sp>
      <xdr:nvSpPr>
        <xdr:cNvPr id="3" name="Straight Connector 6"/>
        <xdr:cNvSpPr>
          <a:spLocks/>
        </xdr:cNvSpPr>
      </xdr:nvSpPr>
      <xdr:spPr>
        <a:xfrm>
          <a:off x="1485900" y="1409700"/>
          <a:ext cx="7429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666750</xdr:colOff>
      <xdr:row>7</xdr:row>
      <xdr:rowOff>28575</xdr:rowOff>
    </xdr:from>
    <xdr:to>
      <xdr:col>12</xdr:col>
      <xdr:colOff>676275</xdr:colOff>
      <xdr:row>13</xdr:row>
      <xdr:rowOff>28575</xdr:rowOff>
    </xdr:to>
    <xdr:sp>
      <xdr:nvSpPr>
        <xdr:cNvPr id="4" name="Straight Connector 8"/>
        <xdr:cNvSpPr>
          <a:spLocks/>
        </xdr:cNvSpPr>
      </xdr:nvSpPr>
      <xdr:spPr>
        <a:xfrm rot="5400000">
          <a:off x="8896350" y="1428750"/>
          <a:ext cx="9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9525</xdr:rowOff>
    </xdr:from>
    <xdr:to>
      <xdr:col>8</xdr:col>
      <xdr:colOff>342900</xdr:colOff>
      <xdr:row>13</xdr:row>
      <xdr:rowOff>47625</xdr:rowOff>
    </xdr:to>
    <xdr:sp>
      <xdr:nvSpPr>
        <xdr:cNvPr id="5" name="Straight Connector 10"/>
        <xdr:cNvSpPr>
          <a:spLocks/>
        </xdr:cNvSpPr>
      </xdr:nvSpPr>
      <xdr:spPr>
        <a:xfrm rot="16200000" flipH="1">
          <a:off x="5800725" y="1409700"/>
          <a:ext cx="285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5</xdr:row>
      <xdr:rowOff>171450</xdr:rowOff>
    </xdr:from>
    <xdr:to>
      <xdr:col>8</xdr:col>
      <xdr:colOff>295275</xdr:colOff>
      <xdr:row>6</xdr:row>
      <xdr:rowOff>190500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1495425" y="1171575"/>
          <a:ext cx="428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MRG (1)</a:t>
          </a:r>
        </a:p>
      </xdr:txBody>
    </xdr:sp>
    <xdr:clientData/>
  </xdr:twoCellAnchor>
  <xdr:twoCellAnchor>
    <xdr:from>
      <xdr:col>8</xdr:col>
      <xdr:colOff>314325</xdr:colOff>
      <xdr:row>5</xdr:row>
      <xdr:rowOff>161925</xdr:rowOff>
    </xdr:from>
    <xdr:to>
      <xdr:col>13</xdr:col>
      <xdr:colOff>0</xdr:colOff>
      <xdr:row>6</xdr:row>
      <xdr:rowOff>180975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5800725" y="1162050"/>
          <a:ext cx="3114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MRG  Plus (2)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0.21925</cdr:y>
    </cdr:from>
    <cdr:to>
      <cdr:x>0.41975</cdr:x>
      <cdr:y>0.26</cdr:y>
    </cdr:to>
    <cdr:sp>
      <cdr:nvSpPr>
        <cdr:cNvPr id="1" name="TextBox 2"/>
        <cdr:cNvSpPr txBox="1">
          <a:spLocks noChangeArrowheads="1"/>
        </cdr:cNvSpPr>
      </cdr:nvSpPr>
      <cdr:spPr>
        <a:xfrm>
          <a:off x="2924175" y="1428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(1)</a:t>
          </a:r>
        </a:p>
      </cdr:txBody>
    </cdr:sp>
  </cdr:relSizeAnchor>
  <cdr:relSizeAnchor xmlns:cdr="http://schemas.openxmlformats.org/drawingml/2006/chartDrawing">
    <cdr:from>
      <cdr:x>0.71225</cdr:x>
      <cdr:y>0.22625</cdr:y>
    </cdr:from>
    <cdr:to>
      <cdr:x>0.8575</cdr:x>
      <cdr:y>0.267</cdr:y>
    </cdr:to>
    <cdr:sp>
      <cdr:nvSpPr>
        <cdr:cNvPr id="2" name="TextBox 1"/>
        <cdr:cNvSpPr txBox="1">
          <a:spLocks noChangeArrowheads="1"/>
        </cdr:cNvSpPr>
      </cdr:nvSpPr>
      <cdr:spPr>
        <a:xfrm>
          <a:off x="6762750" y="147637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Plus (2) </a:t>
          </a:r>
        </a:p>
      </cdr:txBody>
    </cdr:sp>
  </cdr:relSizeAnchor>
  <cdr:relSizeAnchor xmlns:cdr="http://schemas.openxmlformats.org/drawingml/2006/chartDrawing">
    <cdr:from>
      <cdr:x>0.06525</cdr:x>
      <cdr:y>0.2615</cdr:y>
    </cdr:from>
    <cdr:to>
      <cdr:x>0.98625</cdr:x>
      <cdr:y>0.27</cdr:y>
    </cdr:to>
    <cdr:sp>
      <cdr:nvSpPr>
        <cdr:cNvPr id="3" name="Straight Connector 16"/>
        <cdr:cNvSpPr>
          <a:spLocks/>
        </cdr:cNvSpPr>
      </cdr:nvSpPr>
      <cdr:spPr>
        <a:xfrm>
          <a:off x="619125" y="1704975"/>
          <a:ext cx="8743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0.26075</cdr:y>
    </cdr:from>
    <cdr:to>
      <cdr:x>0.06525</cdr:x>
      <cdr:y>0.36675</cdr:y>
    </cdr:to>
    <cdr:sp>
      <cdr:nvSpPr>
        <cdr:cNvPr id="4" name="Straight Connector 18"/>
        <cdr:cNvSpPr>
          <a:spLocks/>
        </cdr:cNvSpPr>
      </cdr:nvSpPr>
      <cdr:spPr>
        <a:xfrm rot="5400000">
          <a:off x="619125" y="16954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0.27</cdr:y>
    </cdr:from>
    <cdr:to>
      <cdr:x>0.6455</cdr:x>
      <cdr:y>0.37825</cdr:y>
    </cdr:to>
    <cdr:sp>
      <cdr:nvSpPr>
        <cdr:cNvPr id="5" name="Straight Connector 20"/>
        <cdr:cNvSpPr>
          <a:spLocks/>
        </cdr:cNvSpPr>
      </cdr:nvSpPr>
      <cdr:spPr>
        <a:xfrm rot="16200000" flipH="1">
          <a:off x="6115050" y="1762125"/>
          <a:ext cx="95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0.32775</cdr:y>
    </cdr:from>
    <cdr:to>
      <cdr:x>1</cdr:x>
      <cdr:y>0.3285</cdr:y>
    </cdr:to>
    <cdr:sp>
      <cdr:nvSpPr>
        <cdr:cNvPr id="6" name="Straight Connector 22"/>
        <cdr:cNvSpPr>
          <a:spLocks/>
        </cdr:cNvSpPr>
      </cdr:nvSpPr>
      <cdr:spPr>
        <a:xfrm rot="5400000">
          <a:off x="8963025" y="2133600"/>
          <a:ext cx="800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152400</xdr:rowOff>
    </xdr:from>
    <xdr:to>
      <xdr:col>13</xdr:col>
      <xdr:colOff>581025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152400"/>
        <a:ext cx="9496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4</xdr:row>
      <xdr:rowOff>190500</xdr:rowOff>
    </xdr:from>
    <xdr:to>
      <xdr:col>5</xdr:col>
      <xdr:colOff>266700</xdr:colOff>
      <xdr:row>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33650" y="990600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(1)</a:t>
          </a:r>
        </a:p>
      </xdr:txBody>
    </xdr:sp>
    <xdr:clientData/>
  </xdr:twoCellAnchor>
  <xdr:twoCellAnchor>
    <xdr:from>
      <xdr:col>10</xdr:col>
      <xdr:colOff>476250</xdr:colOff>
      <xdr:row>5</xdr:row>
      <xdr:rowOff>19050</xdr:rowOff>
    </xdr:from>
    <xdr:to>
      <xdr:col>12</xdr:col>
      <xdr:colOff>628650</xdr:colOff>
      <xdr:row>6</xdr:row>
      <xdr:rowOff>85725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334250" y="1019175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Plus (2) </a:t>
          </a:r>
        </a:p>
      </xdr:txBody>
    </xdr:sp>
    <xdr:clientData/>
  </xdr:twoCellAnchor>
  <xdr:twoCellAnchor>
    <xdr:from>
      <xdr:col>8</xdr:col>
      <xdr:colOff>666750</xdr:colOff>
      <xdr:row>6</xdr:row>
      <xdr:rowOff>171450</xdr:rowOff>
    </xdr:from>
    <xdr:to>
      <xdr:col>8</xdr:col>
      <xdr:colOff>666750</xdr:colOff>
      <xdr:row>10</xdr:row>
      <xdr:rowOff>190500</xdr:rowOff>
    </xdr:to>
    <xdr:sp>
      <xdr:nvSpPr>
        <xdr:cNvPr id="3" name="Straight Connector 4"/>
        <xdr:cNvSpPr>
          <a:spLocks/>
        </xdr:cNvSpPr>
      </xdr:nvSpPr>
      <xdr:spPr>
        <a:xfrm rot="5400000">
          <a:off x="6153150" y="13716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514350</xdr:colOff>
      <xdr:row>33</xdr:row>
      <xdr:rowOff>85725</xdr:rowOff>
    </xdr:to>
    <xdr:graphicFrame>
      <xdr:nvGraphicFramePr>
        <xdr:cNvPr id="4" name="Chart 5"/>
        <xdr:cNvGraphicFramePr/>
      </xdr:nvGraphicFramePr>
      <xdr:xfrm>
        <a:off x="0" y="0"/>
        <a:ext cx="942975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6</xdr:row>
      <xdr:rowOff>66675</xdr:rowOff>
    </xdr:from>
    <xdr:to>
      <xdr:col>13</xdr:col>
      <xdr:colOff>304800</xdr:colOff>
      <xdr:row>6</xdr:row>
      <xdr:rowOff>66675</xdr:rowOff>
    </xdr:to>
    <xdr:sp>
      <xdr:nvSpPr>
        <xdr:cNvPr id="5" name="Straight Connector 9"/>
        <xdr:cNvSpPr>
          <a:spLocks/>
        </xdr:cNvSpPr>
      </xdr:nvSpPr>
      <xdr:spPr>
        <a:xfrm>
          <a:off x="762000" y="1266825"/>
          <a:ext cx="845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314325</xdr:colOff>
      <xdr:row>6</xdr:row>
      <xdr:rowOff>66675</xdr:rowOff>
    </xdr:from>
    <xdr:to>
      <xdr:col>13</xdr:col>
      <xdr:colOff>314325</xdr:colOff>
      <xdr:row>11</xdr:row>
      <xdr:rowOff>190500</xdr:rowOff>
    </xdr:to>
    <xdr:sp>
      <xdr:nvSpPr>
        <xdr:cNvPr id="6" name="Straight Connector 11"/>
        <xdr:cNvSpPr>
          <a:spLocks/>
        </xdr:cNvSpPr>
      </xdr:nvSpPr>
      <xdr:spPr>
        <a:xfrm rot="5400000">
          <a:off x="9229725" y="126682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6</xdr:row>
      <xdr:rowOff>66675</xdr:rowOff>
    </xdr:from>
    <xdr:to>
      <xdr:col>8</xdr:col>
      <xdr:colOff>266700</xdr:colOff>
      <xdr:row>11</xdr:row>
      <xdr:rowOff>200025</xdr:rowOff>
    </xdr:to>
    <xdr:sp>
      <xdr:nvSpPr>
        <xdr:cNvPr id="7" name="Straight Connector 13"/>
        <xdr:cNvSpPr>
          <a:spLocks/>
        </xdr:cNvSpPr>
      </xdr:nvSpPr>
      <xdr:spPr>
        <a:xfrm rot="16200000" flipH="1">
          <a:off x="5743575" y="1266825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57150</xdr:rowOff>
    </xdr:from>
    <xdr:to>
      <xdr:col>1</xdr:col>
      <xdr:colOff>85725</xdr:colOff>
      <xdr:row>11</xdr:row>
      <xdr:rowOff>190500</xdr:rowOff>
    </xdr:to>
    <xdr:sp>
      <xdr:nvSpPr>
        <xdr:cNvPr id="8" name="Straight Connector 16"/>
        <xdr:cNvSpPr>
          <a:spLocks/>
        </xdr:cNvSpPr>
      </xdr:nvSpPr>
      <xdr:spPr>
        <a:xfrm rot="5400000">
          <a:off x="771525" y="12573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5</xdr:row>
      <xdr:rowOff>0</xdr:rowOff>
    </xdr:from>
    <xdr:to>
      <xdr:col>8</xdr:col>
      <xdr:colOff>266700</xdr:colOff>
      <xdr:row>6</xdr:row>
      <xdr:rowOff>57150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771525" y="1000125"/>
          <a:ext cx="4981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MRG (1)</a:t>
          </a:r>
        </a:p>
      </xdr:txBody>
    </xdr:sp>
    <xdr:clientData/>
  </xdr:twoCellAnchor>
  <xdr:twoCellAnchor>
    <xdr:from>
      <xdr:col>8</xdr:col>
      <xdr:colOff>247650</xdr:colOff>
      <xdr:row>4</xdr:row>
      <xdr:rowOff>190500</xdr:rowOff>
    </xdr:from>
    <xdr:to>
      <xdr:col>13</xdr:col>
      <xdr:colOff>323850</xdr:colOff>
      <xdr:row>6</xdr:row>
      <xdr:rowOff>47625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5734050" y="990600"/>
          <a:ext cx="3505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MRG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Plus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(2)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0.17925</cdr:y>
    </cdr:from>
    <cdr:to>
      <cdr:x>0.985</cdr:x>
      <cdr:y>0.18625</cdr:y>
    </cdr:to>
    <cdr:sp>
      <cdr:nvSpPr>
        <cdr:cNvPr id="1" name="Straight Connector 3"/>
        <cdr:cNvSpPr>
          <a:spLocks/>
        </cdr:cNvSpPr>
      </cdr:nvSpPr>
      <cdr:spPr>
        <a:xfrm>
          <a:off x="638175" y="1162050"/>
          <a:ext cx="86868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0.0675</cdr:x>
      <cdr:y>0.17925</cdr:y>
    </cdr:from>
    <cdr:to>
      <cdr:x>0.0675</cdr:x>
      <cdr:y>0.31775</cdr:y>
    </cdr:to>
    <cdr:sp>
      <cdr:nvSpPr>
        <cdr:cNvPr id="2" name="Straight Connector 5"/>
        <cdr:cNvSpPr>
          <a:spLocks/>
        </cdr:cNvSpPr>
      </cdr:nvSpPr>
      <cdr:spPr>
        <a:xfrm rot="5400000">
          <a:off x="638175" y="11620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0.935</cdr:x>
      <cdr:y>0.25225</cdr:y>
    </cdr:from>
    <cdr:to>
      <cdr:x>1</cdr:x>
      <cdr:y>0.25475</cdr:y>
    </cdr:to>
    <cdr:sp>
      <cdr:nvSpPr>
        <cdr:cNvPr id="3" name="Straight Connector 7"/>
        <cdr:cNvSpPr>
          <a:spLocks/>
        </cdr:cNvSpPr>
      </cdr:nvSpPr>
      <cdr:spPr>
        <a:xfrm rot="5400000">
          <a:off x="8858250" y="1638300"/>
          <a:ext cx="876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161925</xdr:rowOff>
    </xdr:from>
    <xdr:to>
      <xdr:col>13</xdr:col>
      <xdr:colOff>561975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0" y="161925"/>
        <a:ext cx="9477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4</xdr:row>
      <xdr:rowOff>190500</xdr:rowOff>
    </xdr:from>
    <xdr:to>
      <xdr:col>5</xdr:col>
      <xdr:colOff>266700</xdr:colOff>
      <xdr:row>6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533650" y="990600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(1)</a:t>
          </a:r>
        </a:p>
      </xdr:txBody>
    </xdr:sp>
    <xdr:clientData/>
  </xdr:twoCellAnchor>
  <xdr:twoCellAnchor>
    <xdr:from>
      <xdr:col>10</xdr:col>
      <xdr:colOff>476250</xdr:colOff>
      <xdr:row>5</xdr:row>
      <xdr:rowOff>19050</xdr:rowOff>
    </xdr:from>
    <xdr:to>
      <xdr:col>12</xdr:col>
      <xdr:colOff>628650</xdr:colOff>
      <xdr:row>6</xdr:row>
      <xdr:rowOff>85725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7334250" y="1019175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MRG Plus (2) </a:t>
          </a:r>
        </a:p>
      </xdr:txBody>
    </xdr:sp>
    <xdr:clientData/>
  </xdr:twoCellAnchor>
  <xdr:twoCellAnchor>
    <xdr:from>
      <xdr:col>8</xdr:col>
      <xdr:colOff>666750</xdr:colOff>
      <xdr:row>6</xdr:row>
      <xdr:rowOff>171450</xdr:rowOff>
    </xdr:from>
    <xdr:to>
      <xdr:col>8</xdr:col>
      <xdr:colOff>666750</xdr:colOff>
      <xdr:row>10</xdr:row>
      <xdr:rowOff>190500</xdr:rowOff>
    </xdr:to>
    <xdr:sp>
      <xdr:nvSpPr>
        <xdr:cNvPr id="4" name="Straight Connector 8"/>
        <xdr:cNvSpPr>
          <a:spLocks/>
        </xdr:cNvSpPr>
      </xdr:nvSpPr>
      <xdr:spPr>
        <a:xfrm rot="5400000">
          <a:off x="6153150" y="13716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552450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930592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21</xdr:row>
      <xdr:rowOff>180975</xdr:rowOff>
    </xdr:from>
    <xdr:to>
      <xdr:col>1</xdr:col>
      <xdr:colOff>581025</xdr:colOff>
      <xdr:row>22</xdr:row>
      <xdr:rowOff>152400</xdr:rowOff>
    </xdr:to>
    <xdr:sp textlink="'Graph 3'!$S$6">
      <xdr:nvSpPr>
        <xdr:cNvPr id="2" name="Text Box 49"/>
        <xdr:cNvSpPr txBox="1">
          <a:spLocks noChangeArrowheads="1"/>
        </xdr:cNvSpPr>
      </xdr:nvSpPr>
      <xdr:spPr>
        <a:xfrm>
          <a:off x="571500" y="43815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65a1b54b-275c-4ea3-8382-d3cbe9aa371d}" type="TxLink">
            <a:rPr lang="en-US" cap="none" sz="800" b="0" i="0" u="none" baseline="0">
              <a:solidFill>
                <a:srgbClr val="FFFFFF"/>
              </a:solidFill>
            </a:rPr>
            <a:t> $3,667,673 </a:t>
          </a:fld>
        </a:p>
      </xdr:txBody>
    </xdr:sp>
    <xdr:clientData/>
  </xdr:twoCellAnchor>
  <xdr:twoCellAnchor>
    <xdr:from>
      <xdr:col>2</xdr:col>
      <xdr:colOff>85725</xdr:colOff>
      <xdr:row>15</xdr:row>
      <xdr:rowOff>180975</xdr:rowOff>
    </xdr:from>
    <xdr:to>
      <xdr:col>3</xdr:col>
      <xdr:colOff>95250</xdr:colOff>
      <xdr:row>16</xdr:row>
      <xdr:rowOff>152400</xdr:rowOff>
    </xdr:to>
    <xdr:sp textlink="'Graph 3'!$S$7">
      <xdr:nvSpPr>
        <xdr:cNvPr id="3" name="Text Box 49"/>
        <xdr:cNvSpPr txBox="1">
          <a:spLocks noChangeArrowheads="1"/>
        </xdr:cNvSpPr>
      </xdr:nvSpPr>
      <xdr:spPr>
        <a:xfrm>
          <a:off x="1457325" y="31813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8f88f3d7-bc22-4460-8644-9fb56bc79047}" type="TxLink">
            <a:rPr lang="en-US" cap="none" sz="800" b="0" i="0" u="none" baseline="0">
              <a:solidFill>
                <a:srgbClr val="FFFFFF"/>
              </a:solidFill>
            </a:rPr>
            <a:t> $19,958,138 </a:t>
          </a:fld>
        </a:p>
      </xdr:txBody>
    </xdr:sp>
    <xdr:clientData/>
  </xdr:twoCellAnchor>
  <xdr:twoCellAnchor>
    <xdr:from>
      <xdr:col>3</xdr:col>
      <xdr:colOff>266700</xdr:colOff>
      <xdr:row>8</xdr:row>
      <xdr:rowOff>9525</xdr:rowOff>
    </xdr:from>
    <xdr:to>
      <xdr:col>4</xdr:col>
      <xdr:colOff>276225</xdr:colOff>
      <xdr:row>8</xdr:row>
      <xdr:rowOff>180975</xdr:rowOff>
    </xdr:to>
    <xdr:sp textlink="'Graph 3'!$S$8">
      <xdr:nvSpPr>
        <xdr:cNvPr id="4" name="Text Box 49"/>
        <xdr:cNvSpPr txBox="1">
          <a:spLocks noChangeArrowheads="1"/>
        </xdr:cNvSpPr>
      </xdr:nvSpPr>
      <xdr:spPr>
        <a:xfrm>
          <a:off x="2324100" y="16097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2de07bf9-5147-4ab1-b3a1-a92bccc4fd28}" type="TxLink">
            <a:rPr lang="en-US" cap="none" sz="800" b="0" i="0" u="none" baseline="0">
              <a:solidFill>
                <a:srgbClr val="FFFFFF"/>
              </a:solidFill>
            </a:rPr>
            <a:t> $39,620,677 </a:t>
          </a:fld>
        </a:p>
      </xdr:txBody>
    </xdr:sp>
    <xdr:clientData/>
  </xdr:twoCellAnchor>
  <xdr:twoCellAnchor>
    <xdr:from>
      <xdr:col>4</xdr:col>
      <xdr:colOff>466725</xdr:colOff>
      <xdr:row>21</xdr:row>
      <xdr:rowOff>85725</xdr:rowOff>
    </xdr:from>
    <xdr:to>
      <xdr:col>5</xdr:col>
      <xdr:colOff>476250</xdr:colOff>
      <xdr:row>22</xdr:row>
      <xdr:rowOff>57150</xdr:rowOff>
    </xdr:to>
    <xdr:sp textlink="'Graph 3'!$S$9">
      <xdr:nvSpPr>
        <xdr:cNvPr id="5" name="Text Box 49"/>
        <xdr:cNvSpPr txBox="1">
          <a:spLocks noChangeArrowheads="1"/>
        </xdr:cNvSpPr>
      </xdr:nvSpPr>
      <xdr:spPr>
        <a:xfrm>
          <a:off x="3209925" y="42862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34be0346-bf3a-4445-b561-afff7a71e656}" type="TxLink">
            <a:rPr lang="en-US" cap="none" sz="800" b="0" i="0" u="none" baseline="0">
              <a:solidFill>
                <a:srgbClr val="FFFFFF"/>
              </a:solidFill>
            </a:rPr>
            <a:t> $5,926,723 </a:t>
          </a:fld>
        </a:p>
      </xdr:txBody>
    </xdr:sp>
    <xdr:clientData/>
  </xdr:twoCellAnchor>
  <xdr:twoCellAnchor>
    <xdr:from>
      <xdr:col>5</xdr:col>
      <xdr:colOff>628650</xdr:colOff>
      <xdr:row>2</xdr:row>
      <xdr:rowOff>152400</xdr:rowOff>
    </xdr:from>
    <xdr:to>
      <xdr:col>6</xdr:col>
      <xdr:colOff>638175</xdr:colOff>
      <xdr:row>3</xdr:row>
      <xdr:rowOff>123825</xdr:rowOff>
    </xdr:to>
    <xdr:sp textlink="'Graph 3'!$S$10">
      <xdr:nvSpPr>
        <xdr:cNvPr id="6" name="Text Box 49"/>
        <xdr:cNvSpPr txBox="1">
          <a:spLocks noChangeArrowheads="1"/>
        </xdr:cNvSpPr>
      </xdr:nvSpPr>
      <xdr:spPr>
        <a:xfrm>
          <a:off x="4057650" y="5524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0571d453-f3f5-45ab-8ab8-7c49222d7bff}" type="TxLink">
            <a:rPr lang="en-US" cap="none" sz="800" b="0" i="0" u="none" baseline="0">
              <a:solidFill>
                <a:srgbClr val="FFFFFF"/>
              </a:solidFill>
            </a:rPr>
            <a:t> $51,375,940 </a:t>
          </a:fld>
        </a:p>
      </xdr:txBody>
    </xdr:sp>
    <xdr:clientData/>
  </xdr:twoCellAnchor>
  <xdr:twoCellAnchor>
    <xdr:from>
      <xdr:col>7</xdr:col>
      <xdr:colOff>123825</xdr:colOff>
      <xdr:row>13</xdr:row>
      <xdr:rowOff>66675</xdr:rowOff>
    </xdr:from>
    <xdr:to>
      <xdr:col>8</xdr:col>
      <xdr:colOff>133350</xdr:colOff>
      <xdr:row>14</xdr:row>
      <xdr:rowOff>38100</xdr:rowOff>
    </xdr:to>
    <xdr:sp textlink="'Graph 3'!$S$11">
      <xdr:nvSpPr>
        <xdr:cNvPr id="7" name="Text Box 49"/>
        <xdr:cNvSpPr txBox="1">
          <a:spLocks noChangeArrowheads="1"/>
        </xdr:cNvSpPr>
      </xdr:nvSpPr>
      <xdr:spPr>
        <a:xfrm>
          <a:off x="4924425" y="26670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08cc1508-a3ea-40b5-81f9-d8ed0b02fb8c}" type="TxLink">
            <a:rPr lang="en-US" cap="none" sz="800" b="0" i="0" u="none" baseline="0">
              <a:solidFill>
                <a:srgbClr val="FFFFFF"/>
              </a:solidFill>
            </a:rPr>
            <a:t> $26,780,440 </a:t>
          </a:fld>
        </a:p>
      </xdr:txBody>
    </xdr:sp>
    <xdr:clientData/>
  </xdr:twoCellAnchor>
  <xdr:twoCellAnchor>
    <xdr:from>
      <xdr:col>8</xdr:col>
      <xdr:colOff>276225</xdr:colOff>
      <xdr:row>17</xdr:row>
      <xdr:rowOff>9525</xdr:rowOff>
    </xdr:from>
    <xdr:to>
      <xdr:col>9</xdr:col>
      <xdr:colOff>285750</xdr:colOff>
      <xdr:row>17</xdr:row>
      <xdr:rowOff>180975</xdr:rowOff>
    </xdr:to>
    <xdr:sp textlink="'Graph 3'!$S$12">
      <xdr:nvSpPr>
        <xdr:cNvPr id="8" name="Text Box 49"/>
        <xdr:cNvSpPr txBox="1">
          <a:spLocks noChangeArrowheads="1"/>
        </xdr:cNvSpPr>
      </xdr:nvSpPr>
      <xdr:spPr>
        <a:xfrm>
          <a:off x="5762625" y="34099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de23cd38-2137-4d9c-872e-c33b5e880afe}" type="TxLink">
            <a:rPr lang="en-US" cap="none" sz="800" b="0" i="0" u="none" baseline="0">
              <a:solidFill>
                <a:srgbClr val="FFFFFF"/>
              </a:solidFill>
            </a:rPr>
            <a:t> $16,703,269 </a:t>
          </a:fld>
        </a:p>
      </xdr:txBody>
    </xdr:sp>
    <xdr:clientData/>
  </xdr:twoCellAnchor>
  <xdr:twoCellAnchor>
    <xdr:from>
      <xdr:col>9</xdr:col>
      <xdr:colOff>466725</xdr:colOff>
      <xdr:row>20</xdr:row>
      <xdr:rowOff>133350</xdr:rowOff>
    </xdr:from>
    <xdr:to>
      <xdr:col>10</xdr:col>
      <xdr:colOff>476250</xdr:colOff>
      <xdr:row>21</xdr:row>
      <xdr:rowOff>104775</xdr:rowOff>
    </xdr:to>
    <xdr:sp textlink="'Graph 3'!$S$13">
      <xdr:nvSpPr>
        <xdr:cNvPr id="9" name="Text Box 49"/>
        <xdr:cNvSpPr txBox="1">
          <a:spLocks noChangeArrowheads="1"/>
        </xdr:cNvSpPr>
      </xdr:nvSpPr>
      <xdr:spPr>
        <a:xfrm>
          <a:off x="6638925" y="41338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3b688e63-51a5-4221-8802-4afbc44e237a}" type="TxLink">
            <a:rPr lang="en-US" cap="none" sz="800" b="0" i="0" u="none" baseline="0">
              <a:solidFill>
                <a:srgbClr val="FFFFFF"/>
              </a:solidFill>
            </a:rPr>
            <a:t> $7,913,519 </a:t>
          </a:fld>
        </a:p>
      </xdr:txBody>
    </xdr:sp>
    <xdr:clientData/>
  </xdr:twoCellAnchor>
  <xdr:twoCellAnchor>
    <xdr:from>
      <xdr:col>10</xdr:col>
      <xdr:colOff>600075</xdr:colOff>
      <xdr:row>16</xdr:row>
      <xdr:rowOff>9525</xdr:rowOff>
    </xdr:from>
    <xdr:to>
      <xdr:col>11</xdr:col>
      <xdr:colOff>609600</xdr:colOff>
      <xdr:row>16</xdr:row>
      <xdr:rowOff>180975</xdr:rowOff>
    </xdr:to>
    <xdr:sp textlink="'Graph 3'!$S$14">
      <xdr:nvSpPr>
        <xdr:cNvPr id="10" name="Text Box 49"/>
        <xdr:cNvSpPr txBox="1">
          <a:spLocks noChangeArrowheads="1"/>
        </xdr:cNvSpPr>
      </xdr:nvSpPr>
      <xdr:spPr>
        <a:xfrm>
          <a:off x="7458075" y="32099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0b6d6b0a-faa7-4c3f-829c-24041041ff3a}" type="TxLink">
            <a:rPr lang="en-US" cap="none" sz="800" b="0" i="0" u="none" baseline="0">
              <a:solidFill>
                <a:srgbClr val="FFFFFF"/>
              </a:solidFill>
            </a:rPr>
            <a:t> $18,700,447 </a:t>
          </a:fld>
        </a:p>
      </xdr:txBody>
    </xdr:sp>
    <xdr:clientData/>
  </xdr:twoCellAnchor>
  <xdr:twoCellAnchor>
    <xdr:from>
      <xdr:col>12</xdr:col>
      <xdr:colOff>133350</xdr:colOff>
      <xdr:row>21</xdr:row>
      <xdr:rowOff>38100</xdr:rowOff>
    </xdr:from>
    <xdr:to>
      <xdr:col>13</xdr:col>
      <xdr:colOff>304800</xdr:colOff>
      <xdr:row>22</xdr:row>
      <xdr:rowOff>9525</xdr:rowOff>
    </xdr:to>
    <xdr:sp textlink="'Graph 3'!$S$15">
      <xdr:nvSpPr>
        <xdr:cNvPr id="11" name="Text Box 49"/>
        <xdr:cNvSpPr txBox="1">
          <a:spLocks noChangeArrowheads="1"/>
        </xdr:cNvSpPr>
      </xdr:nvSpPr>
      <xdr:spPr>
        <a:xfrm>
          <a:off x="8362950" y="42386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bf63b79f-f241-4602-add3-58893ce2cefc}" type="TxLink">
            <a:rPr lang="en-US" cap="none" sz="800" b="0" i="0" u="none" baseline="0">
              <a:solidFill>
                <a:srgbClr val="FFFFFF"/>
              </a:solidFill>
            </a:rPr>
            <a:t> $6,959,503 </a:t>
          </a:fld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600075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0" y="0"/>
        <a:ext cx="94011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22</xdr:row>
      <xdr:rowOff>76200</xdr:rowOff>
    </xdr:from>
    <xdr:to>
      <xdr:col>2</xdr:col>
      <xdr:colOff>95250</xdr:colOff>
      <xdr:row>23</xdr:row>
      <xdr:rowOff>47625</xdr:rowOff>
    </xdr:to>
    <xdr:sp textlink="'Graph 4'!$T$3">
      <xdr:nvSpPr>
        <xdr:cNvPr id="2" name="Text Box 49"/>
        <xdr:cNvSpPr txBox="1">
          <a:spLocks noChangeArrowheads="1"/>
        </xdr:cNvSpPr>
      </xdr:nvSpPr>
      <xdr:spPr>
        <a:xfrm>
          <a:off x="771525" y="44767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e62e98a8-f23c-4e7c-8189-0589f2da2a0e}" type="TxLink">
            <a:rPr lang="en-US" cap="none" sz="800" b="0" i="0" u="none" baseline="0">
              <a:solidFill>
                <a:srgbClr val="FFFFFF"/>
              </a:solidFill>
            </a:rPr>
            <a:t>$1,833,519 </a:t>
          </a:fld>
        </a:p>
      </xdr:txBody>
    </xdr:sp>
    <xdr:clientData/>
  </xdr:twoCellAnchor>
  <xdr:twoCellAnchor>
    <xdr:from>
      <xdr:col>2</xdr:col>
      <xdr:colOff>257175</xdr:colOff>
      <xdr:row>22</xdr:row>
      <xdr:rowOff>190500</xdr:rowOff>
    </xdr:from>
    <xdr:to>
      <xdr:col>3</xdr:col>
      <xdr:colOff>266700</xdr:colOff>
      <xdr:row>23</xdr:row>
      <xdr:rowOff>161925</xdr:rowOff>
    </xdr:to>
    <xdr:sp textlink="'Graph 4'!$T$4">
      <xdr:nvSpPr>
        <xdr:cNvPr id="3" name="Text Box 49"/>
        <xdr:cNvSpPr txBox="1">
          <a:spLocks noChangeArrowheads="1"/>
        </xdr:cNvSpPr>
      </xdr:nvSpPr>
      <xdr:spPr>
        <a:xfrm>
          <a:off x="1628775" y="45910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7f5b05ce-5402-4fb9-a67d-99b61e249c04}" type="TxLink">
            <a:rPr lang="en-US" cap="none" sz="800" b="0" i="0" u="none" baseline="0">
              <a:solidFill>
                <a:srgbClr val="FFFFFF"/>
              </a:solidFill>
            </a:rPr>
            <a:t>$1,000,000 </a:t>
          </a:fld>
        </a:p>
      </xdr:txBody>
    </xdr:sp>
    <xdr:clientData/>
  </xdr:twoCellAnchor>
  <xdr:twoCellAnchor>
    <xdr:from>
      <xdr:col>3</xdr:col>
      <xdr:colOff>409575</xdr:colOff>
      <xdr:row>9</xdr:row>
      <xdr:rowOff>123825</xdr:rowOff>
    </xdr:from>
    <xdr:to>
      <xdr:col>4</xdr:col>
      <xdr:colOff>419100</xdr:colOff>
      <xdr:row>10</xdr:row>
      <xdr:rowOff>95250</xdr:rowOff>
    </xdr:to>
    <xdr:sp textlink="'Graph 4'!$T$5">
      <xdr:nvSpPr>
        <xdr:cNvPr id="4" name="Text Box 49"/>
        <xdr:cNvSpPr txBox="1">
          <a:spLocks noChangeArrowheads="1"/>
        </xdr:cNvSpPr>
      </xdr:nvSpPr>
      <xdr:spPr>
        <a:xfrm>
          <a:off x="2466975" y="19240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4aad7a2a-4b6c-4919-a3e2-fdef3aa8159a}" type="TxLink">
            <a:rPr lang="en-US" cap="none" sz="800" b="0" i="0" u="none" baseline="0">
              <a:solidFill>
                <a:srgbClr val="FFFFFF"/>
              </a:solidFill>
            </a:rPr>
            <a:t>$34,120,358 </a:t>
          </a:fld>
        </a:p>
      </xdr:txBody>
    </xdr:sp>
    <xdr:clientData/>
  </xdr:twoCellAnchor>
  <xdr:twoCellAnchor>
    <xdr:from>
      <xdr:col>4</xdr:col>
      <xdr:colOff>581025</xdr:colOff>
      <xdr:row>22</xdr:row>
      <xdr:rowOff>47625</xdr:rowOff>
    </xdr:from>
    <xdr:to>
      <xdr:col>5</xdr:col>
      <xdr:colOff>647700</xdr:colOff>
      <xdr:row>23</xdr:row>
      <xdr:rowOff>0</xdr:rowOff>
    </xdr:to>
    <xdr:sp textlink="'Graph 4'!$T$6">
      <xdr:nvSpPr>
        <xdr:cNvPr id="5" name="Text Box 49"/>
        <xdr:cNvSpPr txBox="1">
          <a:spLocks noChangeArrowheads="1"/>
        </xdr:cNvSpPr>
      </xdr:nvSpPr>
      <xdr:spPr>
        <a:xfrm>
          <a:off x="3324225" y="4448175"/>
          <a:ext cx="752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5d372e02-7a92-4ee6-9bd4-8647fca0d019}" type="TxLink">
            <a:rPr lang="en-US" cap="none" sz="800" b="0" i="0" u="none" baseline="0">
              <a:solidFill>
                <a:srgbClr val="FFFFFF"/>
              </a:solidFill>
            </a:rPr>
            <a:t>$2,405,720 </a:t>
          </a:fld>
        </a:p>
      </xdr:txBody>
    </xdr:sp>
    <xdr:clientData/>
  </xdr:twoCellAnchor>
  <xdr:twoCellAnchor>
    <xdr:from>
      <xdr:col>6</xdr:col>
      <xdr:colOff>85725</xdr:colOff>
      <xdr:row>3</xdr:row>
      <xdr:rowOff>9525</xdr:rowOff>
    </xdr:from>
    <xdr:to>
      <xdr:col>7</xdr:col>
      <xdr:colOff>95250</xdr:colOff>
      <xdr:row>3</xdr:row>
      <xdr:rowOff>180975</xdr:rowOff>
    </xdr:to>
    <xdr:sp textlink="'Graph 4'!$T$7">
      <xdr:nvSpPr>
        <xdr:cNvPr id="6" name="Text Box 49"/>
        <xdr:cNvSpPr txBox="1">
          <a:spLocks noChangeArrowheads="1"/>
        </xdr:cNvSpPr>
      </xdr:nvSpPr>
      <xdr:spPr>
        <a:xfrm>
          <a:off x="4200525" y="6096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181ba447-376e-4827-a106-07bad2a2a311}" type="TxLink">
            <a:rPr lang="en-US" cap="none" sz="800" b="0" i="0" u="none" baseline="0">
              <a:solidFill>
                <a:srgbClr val="FFFFFF"/>
              </a:solidFill>
            </a:rPr>
            <a:t>$52,624,232 </a:t>
          </a:fld>
        </a:p>
      </xdr:txBody>
    </xdr:sp>
    <xdr:clientData/>
  </xdr:twoCellAnchor>
  <xdr:twoCellAnchor>
    <xdr:from>
      <xdr:col>7</xdr:col>
      <xdr:colOff>247650</xdr:colOff>
      <xdr:row>11</xdr:row>
      <xdr:rowOff>47625</xdr:rowOff>
    </xdr:from>
    <xdr:to>
      <xdr:col>8</xdr:col>
      <xdr:colOff>257175</xdr:colOff>
      <xdr:row>12</xdr:row>
      <xdr:rowOff>19050</xdr:rowOff>
    </xdr:to>
    <xdr:sp textlink="'Graph 4'!$T$8">
      <xdr:nvSpPr>
        <xdr:cNvPr id="7" name="Text Box 49"/>
        <xdr:cNvSpPr txBox="1">
          <a:spLocks noChangeArrowheads="1"/>
        </xdr:cNvSpPr>
      </xdr:nvSpPr>
      <xdr:spPr>
        <a:xfrm>
          <a:off x="5048250" y="22479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0b651d30-5f84-44a2-8def-db5ae0a0add7}" type="TxLink">
            <a:rPr lang="en-US" cap="none" sz="800" b="0" i="0" u="none" baseline="0">
              <a:solidFill>
                <a:srgbClr val="FFFFFF"/>
              </a:solidFill>
            </a:rPr>
            <a:t>$30,082,538 </a:t>
          </a:fld>
        </a:p>
      </xdr:txBody>
    </xdr:sp>
    <xdr:clientData/>
  </xdr:twoCellAnchor>
  <xdr:twoCellAnchor>
    <xdr:from>
      <xdr:col>8</xdr:col>
      <xdr:colOff>361950</xdr:colOff>
      <xdr:row>16</xdr:row>
      <xdr:rowOff>123825</xdr:rowOff>
    </xdr:from>
    <xdr:to>
      <xdr:col>9</xdr:col>
      <xdr:colOff>419100</xdr:colOff>
      <xdr:row>17</xdr:row>
      <xdr:rowOff>66675</xdr:rowOff>
    </xdr:to>
    <xdr:sp textlink="'Graph 4'!$T$9">
      <xdr:nvSpPr>
        <xdr:cNvPr id="8" name="Text Box 49"/>
        <xdr:cNvSpPr txBox="1">
          <a:spLocks noChangeArrowheads="1"/>
        </xdr:cNvSpPr>
      </xdr:nvSpPr>
      <xdr:spPr>
        <a:xfrm>
          <a:off x="5848350" y="33242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899472a9-f7c4-4912-8fbe-4b8f00c2d546}" type="TxLink">
            <a:rPr lang="en-US" cap="none" sz="800" b="0" i="0" u="none" baseline="0">
              <a:solidFill>
                <a:srgbClr val="FFFFFF"/>
              </a:solidFill>
            </a:rPr>
            <a:t>$16,526,389 </a:t>
          </a:fld>
        </a:p>
      </xdr:txBody>
    </xdr:sp>
    <xdr:clientData/>
  </xdr:twoCellAnchor>
  <xdr:twoCellAnchor>
    <xdr:from>
      <xdr:col>9</xdr:col>
      <xdr:colOff>571500</xdr:colOff>
      <xdr:row>22</xdr:row>
      <xdr:rowOff>104775</xdr:rowOff>
    </xdr:from>
    <xdr:to>
      <xdr:col>10</xdr:col>
      <xdr:colOff>581025</xdr:colOff>
      <xdr:row>23</xdr:row>
      <xdr:rowOff>76200</xdr:rowOff>
    </xdr:to>
    <xdr:sp textlink="'Graph 4'!$T$10">
      <xdr:nvSpPr>
        <xdr:cNvPr id="9" name="Text Box 49"/>
        <xdr:cNvSpPr txBox="1">
          <a:spLocks noChangeArrowheads="1"/>
        </xdr:cNvSpPr>
      </xdr:nvSpPr>
      <xdr:spPr>
        <a:xfrm>
          <a:off x="6743700" y="4505325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0ce98e9a-9ee2-4d5d-a600-ec844ab97046}" type="TxLink">
            <a:rPr lang="en-US" cap="none" sz="800" b="0" i="0" u="none" baseline="0">
              <a:solidFill>
                <a:srgbClr val="FFFFFF"/>
              </a:solidFill>
            </a:rPr>
            <a:t>$2,104,586 </a:t>
          </a:fld>
        </a:p>
      </xdr:txBody>
    </xdr:sp>
    <xdr:clientData/>
  </xdr:twoCellAnchor>
  <xdr:twoCellAnchor>
    <xdr:from>
      <xdr:col>11</xdr:col>
      <xdr:colOff>19050</xdr:colOff>
      <xdr:row>15</xdr:row>
      <xdr:rowOff>114300</xdr:rowOff>
    </xdr:from>
    <xdr:to>
      <xdr:col>12</xdr:col>
      <xdr:colOff>104775</xdr:colOff>
      <xdr:row>16</xdr:row>
      <xdr:rowOff>104775</xdr:rowOff>
    </xdr:to>
    <xdr:sp textlink="'Graph 4'!$T$11">
      <xdr:nvSpPr>
        <xdr:cNvPr id="10" name="Text Box 49"/>
        <xdr:cNvSpPr txBox="1">
          <a:spLocks noChangeArrowheads="1"/>
        </xdr:cNvSpPr>
      </xdr:nvSpPr>
      <xdr:spPr>
        <a:xfrm>
          <a:off x="7562850" y="3114675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73d32deb-d3ba-4ff7-a3cd-980bc236cce8}" type="TxLink">
            <a:rPr lang="en-US" cap="none" sz="800" b="0" i="0" u="none" baseline="0">
              <a:solidFill>
                <a:srgbClr val="FFFFFF"/>
              </a:solidFill>
            </a:rPr>
            <a:t>$18,620,478 </a:t>
          </a:fld>
        </a:p>
      </xdr:txBody>
    </xdr:sp>
    <xdr:clientData/>
  </xdr:twoCellAnchor>
  <xdr:twoCellAnchor>
    <xdr:from>
      <xdr:col>12</xdr:col>
      <xdr:colOff>247650</xdr:colOff>
      <xdr:row>22</xdr:row>
      <xdr:rowOff>133350</xdr:rowOff>
    </xdr:from>
    <xdr:to>
      <xdr:col>13</xdr:col>
      <xdr:colOff>371475</xdr:colOff>
      <xdr:row>23</xdr:row>
      <xdr:rowOff>104775</xdr:rowOff>
    </xdr:to>
    <xdr:sp textlink="'Graph 4'!$T$12">
      <xdr:nvSpPr>
        <xdr:cNvPr id="11" name="Text Box 49"/>
        <xdr:cNvSpPr txBox="1">
          <a:spLocks noChangeArrowheads="1"/>
        </xdr:cNvSpPr>
      </xdr:nvSpPr>
      <xdr:spPr>
        <a:xfrm>
          <a:off x="8477250" y="45339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ctr">
            <a:defRPr/>
          </a:pPr>
          <a:fld id="{47e72e62-6a7e-46d6-bab4-747080fa0183}" type="TxLink">
            <a:rPr lang="en-US" cap="none" sz="800" b="0" i="0" u="none" baseline="0">
              <a:solidFill>
                <a:srgbClr val="FFFFFF"/>
              </a:solidFill>
            </a:rPr>
            <a:t>$800,000 </a:t>
          </a:fld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XPgrpwise\Focus%20Grntconv%20Que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PA"/>
      <sheetName val="Grntconv_Query"/>
      <sheetName val="MRG"/>
      <sheetName val="MRGprior to 97"/>
      <sheetName val="1998"/>
      <sheetName val="all years data"/>
      <sheetName val="07_08 only"/>
      <sheetName val="data for fy pro type"/>
      <sheetName val="Chart8"/>
      <sheetName val="Chart9"/>
      <sheetName val="data for entity type"/>
      <sheetName val="Chart10"/>
      <sheetName val="Chart11"/>
      <sheetName val="data for cons vs slib"/>
      <sheetName val="Chart12"/>
      <sheetName val="healthcare"/>
      <sheetName val="FY09data"/>
      <sheetName val="FY09 project type data"/>
      <sheetName val="Chart13"/>
      <sheetName val="FY09 data entity"/>
      <sheetName val="fy09 data slib vs cwc"/>
      <sheetName val="Chart14"/>
      <sheetName val="Sheet1"/>
    </sheetNames>
    <sheetDataSet>
      <sheetData sheetId="7">
        <row r="2">
          <cell r="Q2">
            <v>1999</v>
          </cell>
          <cell r="R2">
            <v>2000</v>
          </cell>
          <cell r="S2">
            <v>2001</v>
          </cell>
          <cell r="T2">
            <v>2002</v>
          </cell>
          <cell r="U2">
            <v>2003</v>
          </cell>
          <cell r="V2">
            <v>2004</v>
          </cell>
          <cell r="W2">
            <v>2005</v>
          </cell>
          <cell r="X2">
            <v>2006</v>
          </cell>
          <cell r="Y2">
            <v>2007</v>
          </cell>
          <cell r="Z2">
            <v>2008</v>
          </cell>
          <cell r="AA2">
            <v>2009</v>
          </cell>
        </row>
        <row r="12">
          <cell r="N12" t="str">
            <v>Healthcare</v>
          </cell>
          <cell r="Q12">
            <v>0.06665015793721381</v>
          </cell>
          <cell r="R12">
            <v>0.03515958008909518</v>
          </cell>
          <cell r="S12">
            <v>0.2028621847486807</v>
          </cell>
          <cell r="T12">
            <v>0.07839720899385949</v>
          </cell>
          <cell r="U12">
            <v>0.280905508712465</v>
          </cell>
          <cell r="V12">
            <v>0.3357980251770881</v>
          </cell>
          <cell r="W12">
            <v>0.15113340033916717</v>
          </cell>
          <cell r="X12">
            <v>0.21175362770631076</v>
          </cell>
          <cell r="Y12">
            <v>0.1328022539454564</v>
          </cell>
          <cell r="Z12">
            <v>0.03064913565232969</v>
          </cell>
          <cell r="AA12">
            <v>0.01769646251741374</v>
          </cell>
        </row>
        <row r="13">
          <cell r="N13" t="str">
            <v>Roads/Streets/Bridges</v>
          </cell>
          <cell r="Q13">
            <v>0.26834411984572093</v>
          </cell>
          <cell r="R13">
            <v>0.3830535369121467</v>
          </cell>
          <cell r="S13">
            <v>0.20071898411743316</v>
          </cell>
          <cell r="T13">
            <v>0.09474196343752557</v>
          </cell>
          <cell r="U13">
            <v>0.03546872134395227</v>
          </cell>
          <cell r="V13">
            <v>0.006655630487326993</v>
          </cell>
          <cell r="W13">
            <v>0.06625242665756145</v>
          </cell>
          <cell r="X13">
            <v>0.14294665596301576</v>
          </cell>
          <cell r="Y13">
            <v>0.1974062244576816</v>
          </cell>
          <cell r="Z13">
            <v>0.45266492052340057</v>
          </cell>
          <cell r="AA13">
            <v>0.22812000563085358</v>
          </cell>
        </row>
        <row r="14">
          <cell r="N14" t="str">
            <v>Water/Sewer/Storm</v>
          </cell>
          <cell r="Q14">
            <v>0.46854520842701436</v>
          </cell>
          <cell r="R14">
            <v>0.3999966551380829</v>
          </cell>
          <cell r="S14">
            <v>0.4434476027927429</v>
          </cell>
          <cell r="T14">
            <v>0.35124568519285415</v>
          </cell>
          <cell r="U14">
            <v>0.20968921434431492</v>
          </cell>
          <cell r="V14">
            <v>0.33567808528047766</v>
          </cell>
          <cell r="W14">
            <v>0.6342721952291012</v>
          </cell>
          <cell r="X14">
            <v>0.43234112976781375</v>
          </cell>
          <cell r="Y14">
            <v>0.3990846707469905</v>
          </cell>
          <cell r="Z14">
            <v>0.3715389691535946</v>
          </cell>
          <cell r="AA14">
            <v>0.5165369476052072</v>
          </cell>
        </row>
        <row r="15">
          <cell r="N15" t="str">
            <v>Public Safety</v>
          </cell>
          <cell r="Q15">
            <v>0.09166810314029324</v>
          </cell>
          <cell r="R15">
            <v>0.1615192415062136</v>
          </cell>
          <cell r="S15">
            <v>0.05946424914730893</v>
          </cell>
          <cell r="T15">
            <v>0.4685281635865729</v>
          </cell>
          <cell r="U15">
            <v>0.39271499451292213</v>
          </cell>
          <cell r="V15">
            <v>0.28417300522376343</v>
          </cell>
          <cell r="W15">
            <v>0.11096559570442116</v>
          </cell>
          <cell r="X15">
            <v>0.18789066248483452</v>
          </cell>
          <cell r="Y15">
            <v>0.1306121959281925</v>
          </cell>
          <cell r="Z15">
            <v>0.08502056552534741</v>
          </cell>
          <cell r="AA15">
            <v>0.11635791069351306</v>
          </cell>
        </row>
        <row r="16">
          <cell r="N16" t="str">
            <v>Other</v>
          </cell>
          <cell r="Q16">
            <v>0.10479241064975771</v>
          </cell>
          <cell r="R16">
            <v>0.020270986354461666</v>
          </cell>
          <cell r="S16">
            <v>0.09350697919383412</v>
          </cell>
          <cell r="T16">
            <v>0.007086978789187988</v>
          </cell>
          <cell r="U16">
            <v>0.08122156108634557</v>
          </cell>
          <cell r="V16">
            <v>0.03769525383134364</v>
          </cell>
          <cell r="W16">
            <v>0.037376382069749</v>
          </cell>
          <cell r="X16">
            <v>0.025067924078025206</v>
          </cell>
          <cell r="Y16">
            <v>0.14009465492167902</v>
          </cell>
          <cell r="Z16">
            <v>0.060126409145327714</v>
          </cell>
          <cell r="AA16">
            <v>0.1212886735530124</v>
          </cell>
        </row>
      </sheetData>
      <sheetData sheetId="10">
        <row r="2">
          <cell r="Q2">
            <v>1999</v>
          </cell>
          <cell r="R2">
            <v>2000</v>
          </cell>
          <cell r="S2">
            <v>2001</v>
          </cell>
          <cell r="T2">
            <v>2002</v>
          </cell>
          <cell r="U2">
            <v>2003</v>
          </cell>
          <cell r="V2">
            <v>2004</v>
          </cell>
          <cell r="W2">
            <v>2005</v>
          </cell>
          <cell r="X2">
            <v>2006</v>
          </cell>
          <cell r="Y2">
            <v>2007</v>
          </cell>
          <cell r="Z2">
            <v>2008</v>
          </cell>
          <cell r="AA2">
            <v>2009</v>
          </cell>
        </row>
        <row r="12">
          <cell r="N12" t="str">
            <v>County</v>
          </cell>
          <cell r="Q12">
            <v>0.12929659915651226</v>
          </cell>
          <cell r="R12">
            <v>0.35953351472619915</v>
          </cell>
          <cell r="S12">
            <v>0.24667595042417034</v>
          </cell>
          <cell r="T12">
            <v>0.38002665515340217</v>
          </cell>
          <cell r="U12">
            <v>0.5183210555460648</v>
          </cell>
          <cell r="V12">
            <v>0.2827660042701852</v>
          </cell>
          <cell r="W12">
            <v>0.23959109541792406</v>
          </cell>
          <cell r="X12">
            <v>0.4279768431810427</v>
          </cell>
          <cell r="Y12">
            <v>0.3450637994533819</v>
          </cell>
          <cell r="Z12">
            <v>0.21783029010802213</v>
          </cell>
          <cell r="AA12">
            <v>0.1949227762406458</v>
          </cell>
        </row>
        <row r="13">
          <cell r="N13" t="str">
            <v>Joint Power Boards</v>
          </cell>
          <cell r="Q13">
            <v>0.01932094741613694</v>
          </cell>
          <cell r="R13">
            <v>0.009302019554469384</v>
          </cell>
          <cell r="S13">
            <v>0.0250512890363</v>
          </cell>
          <cell r="T13">
            <v>0.030714551528120807</v>
          </cell>
          <cell r="U13">
            <v>0.00678585468344924</v>
          </cell>
          <cell r="V13">
            <v>0.052183153662331706</v>
          </cell>
          <cell r="W13">
            <v>0.03157038219052706</v>
          </cell>
          <cell r="X13">
            <v>0.017266285909942586</v>
          </cell>
          <cell r="Y13">
            <v>0.027149444330813576</v>
          </cell>
          <cell r="Z13">
            <v>0</v>
          </cell>
          <cell r="AA13">
            <v>0.026423960805861582</v>
          </cell>
        </row>
        <row r="14">
          <cell r="N14" t="str">
            <v>Special Districts</v>
          </cell>
          <cell r="Q14">
            <v>0.13126798759727526</v>
          </cell>
          <cell r="R14">
            <v>0.07333873879593943</v>
          </cell>
          <cell r="S14">
            <v>0.17385919110074086</v>
          </cell>
          <cell r="T14">
            <v>0.27197547894680163</v>
          </cell>
          <cell r="U14">
            <v>0.17770218409297317</v>
          </cell>
          <cell r="V14">
            <v>0.3732409427118976</v>
          </cell>
          <cell r="W14">
            <v>0.10440379443015659</v>
          </cell>
          <cell r="X14">
            <v>0.1445905657254158</v>
          </cell>
          <cell r="Y14">
            <v>0.08487127814350151</v>
          </cell>
          <cell r="Z14">
            <v>0.04651974630787842</v>
          </cell>
          <cell r="AA14">
            <v>0.1416923238150507</v>
          </cell>
        </row>
        <row r="15">
          <cell r="N15" t="str">
            <v>City/Town</v>
          </cell>
          <cell r="Q15">
            <v>0.7201144658300757</v>
          </cell>
          <cell r="R15">
            <v>0.5578257269233919</v>
          </cell>
          <cell r="S15">
            <v>0.554413569438789</v>
          </cell>
          <cell r="T15">
            <v>0.3172833143716754</v>
          </cell>
          <cell r="U15">
            <v>0.29719090567751266</v>
          </cell>
          <cell r="V15">
            <v>0.2918098993555855</v>
          </cell>
          <cell r="W15">
            <v>0.6244347279613923</v>
          </cell>
          <cell r="X15">
            <v>0.4101663051835989</v>
          </cell>
          <cell r="Y15">
            <v>0.5429154780723031</v>
          </cell>
          <cell r="Z15">
            <v>0.7356499635840995</v>
          </cell>
          <cell r="AA15">
            <v>0.636960939138442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PageLayoutView="0" workbookViewId="0" topLeftCell="A1">
      <selection activeCell="P36" sqref="P36"/>
    </sheetView>
  </sheetViews>
  <sheetFormatPr defaultColWidth="9.00390625" defaultRowHeight="15.75"/>
  <cols>
    <col min="21" max="21" width="18.00390625" style="0" bestFit="1" customWidth="1"/>
    <col min="22" max="25" width="14.50390625" style="0" bestFit="1" customWidth="1"/>
    <col min="26" max="27" width="14.875" style="0" bestFit="1" customWidth="1"/>
  </cols>
  <sheetData>
    <row r="1" ht="15.75">
      <c r="U1" s="8" t="s">
        <v>40</v>
      </c>
    </row>
    <row r="2" spans="22:27" ht="15.75">
      <c r="V2" t="s">
        <v>14</v>
      </c>
      <c r="W2" t="s">
        <v>15</v>
      </c>
      <c r="X2" t="s">
        <v>16</v>
      </c>
      <c r="Y2" t="s">
        <v>17</v>
      </c>
      <c r="Z2" t="s">
        <v>18</v>
      </c>
      <c r="AA2">
        <v>2009</v>
      </c>
    </row>
    <row r="3" spans="21:27" ht="15.75">
      <c r="U3" t="s">
        <v>19</v>
      </c>
      <c r="V3" s="4">
        <f aca="true" t="shared" si="0" ref="V3:AA3">V12/V$17</f>
        <v>0.047422318353078974</v>
      </c>
      <c r="W3" s="4">
        <f t="shared" si="0"/>
        <v>0.15097673456994</v>
      </c>
      <c r="X3" s="4">
        <f t="shared" si="0"/>
        <v>0.2990964846305884</v>
      </c>
      <c r="Y3" s="4">
        <f t="shared" si="0"/>
        <v>0.18259475371784276</v>
      </c>
      <c r="Z3" s="4">
        <f t="shared" si="0"/>
        <v>0.11956002212025114</v>
      </c>
      <c r="AA3" s="4">
        <f t="shared" si="0"/>
        <v>0.01769646251741374</v>
      </c>
    </row>
    <row r="4" spans="21:27" ht="15.75">
      <c r="U4" t="s">
        <v>20</v>
      </c>
      <c r="V4" s="4">
        <f aca="true" t="shared" si="1" ref="V4:AA7">V13/V$17</f>
        <v>0.33838457069996347</v>
      </c>
      <c r="W4" s="4">
        <f t="shared" si="1"/>
        <v>0.15654056851712542</v>
      </c>
      <c r="X4" s="4">
        <f t="shared" si="1"/>
        <v>0.025920275113811515</v>
      </c>
      <c r="Y4" s="4">
        <f t="shared" si="1"/>
        <v>0.10605604263000633</v>
      </c>
      <c r="Z4" s="4">
        <f t="shared" si="1"/>
        <v>0.23049571683130096</v>
      </c>
      <c r="AA4" s="4">
        <f>AA13/AA$17</f>
        <v>0.22812000563085358</v>
      </c>
    </row>
    <row r="5" spans="21:27" ht="15.75">
      <c r="U5" t="s">
        <v>21</v>
      </c>
      <c r="V5" s="4">
        <f t="shared" si="1"/>
        <v>0.4266901306091001</v>
      </c>
      <c r="W5" s="4">
        <f t="shared" si="1"/>
        <v>0.40501158516608887</v>
      </c>
      <c r="X5" s="4">
        <f t="shared" si="1"/>
        <v>0.2514409988271476</v>
      </c>
      <c r="Y5" s="4">
        <f t="shared" si="1"/>
        <v>0.5294717864458539</v>
      </c>
      <c r="Z5" s="4">
        <f t="shared" si="1"/>
        <v>0.3955138882551532</v>
      </c>
      <c r="AA5" s="4">
        <f t="shared" si="1"/>
        <v>0.5165369476052072</v>
      </c>
    </row>
    <row r="6" spans="21:27" ht="15.75">
      <c r="U6" t="s">
        <v>22</v>
      </c>
      <c r="V6" s="4">
        <f t="shared" si="1"/>
        <v>0.13431852669704494</v>
      </c>
      <c r="W6" s="4">
        <f t="shared" si="1"/>
        <v>0.22998985463465785</v>
      </c>
      <c r="X6" s="4">
        <f t="shared" si="1"/>
        <v>0.3567449781895351</v>
      </c>
      <c r="Y6" s="4">
        <f t="shared" si="1"/>
        <v>0.15088901425247733</v>
      </c>
      <c r="Z6" s="4">
        <f t="shared" si="1"/>
        <v>0.12470209793831867</v>
      </c>
      <c r="AA6" s="4">
        <f t="shared" si="1"/>
        <v>0.11635791069351306</v>
      </c>
    </row>
    <row r="7" spans="21:27" ht="15.75">
      <c r="U7" t="s">
        <v>23</v>
      </c>
      <c r="V7" s="4">
        <f t="shared" si="1"/>
        <v>0.053184453640812514</v>
      </c>
      <c r="W7" s="4">
        <f t="shared" si="1"/>
        <v>0.057481257112187954</v>
      </c>
      <c r="X7" s="4">
        <f t="shared" si="1"/>
        <v>0.06679726323891744</v>
      </c>
      <c r="Y7" s="4">
        <f t="shared" si="1"/>
        <v>0.03098840295381958</v>
      </c>
      <c r="Z7" s="4">
        <f t="shared" si="1"/>
        <v>0.1297282748549759</v>
      </c>
      <c r="AA7" s="4">
        <f t="shared" si="1"/>
        <v>0.1212886735530124</v>
      </c>
    </row>
    <row r="8" spans="22:27" ht="15.75">
      <c r="V8" s="4">
        <f aca="true" t="shared" si="2" ref="V8:AA8">SUM(V3:V7)</f>
        <v>1</v>
      </c>
      <c r="W8" s="4">
        <f t="shared" si="2"/>
        <v>1</v>
      </c>
      <c r="X8" s="4">
        <f t="shared" si="2"/>
        <v>1</v>
      </c>
      <c r="Y8" s="4">
        <f t="shared" si="2"/>
        <v>0.9999999999999999</v>
      </c>
      <c r="Z8" s="4">
        <f t="shared" si="2"/>
        <v>1</v>
      </c>
      <c r="AA8" s="4">
        <f t="shared" si="2"/>
        <v>1</v>
      </c>
    </row>
    <row r="11" spans="22:27" ht="15.75">
      <c r="V11" t="s">
        <v>14</v>
      </c>
      <c r="W11" t="s">
        <v>15</v>
      </c>
      <c r="X11" t="s">
        <v>16</v>
      </c>
      <c r="Y11" t="s">
        <v>17</v>
      </c>
      <c r="Z11" t="s">
        <v>18</v>
      </c>
      <c r="AA11">
        <v>2009</v>
      </c>
    </row>
    <row r="12" spans="21:27" ht="15.75">
      <c r="U12" t="s">
        <v>19</v>
      </c>
      <c r="V12" s="6">
        <v>1683142.3399999999</v>
      </c>
      <c r="W12" s="6">
        <v>5803525.68</v>
      </c>
      <c r="X12" s="6">
        <v>12689883.879999999</v>
      </c>
      <c r="Y12" s="6">
        <v>12470620</v>
      </c>
      <c r="Z12" s="6">
        <v>23625810.419999998</v>
      </c>
      <c r="AA12" s="6">
        <v>2833519</v>
      </c>
    </row>
    <row r="13" spans="21:27" ht="15.75">
      <c r="U13" t="s">
        <v>20</v>
      </c>
      <c r="V13" s="6">
        <v>12010155.09</v>
      </c>
      <c r="W13" s="6">
        <v>6017398.720000001</v>
      </c>
      <c r="X13" s="6">
        <v>1099729.68</v>
      </c>
      <c r="Y13" s="6">
        <v>7243278.24</v>
      </c>
      <c r="Z13" s="6">
        <v>45547399.64</v>
      </c>
      <c r="AA13" s="6">
        <v>36526078</v>
      </c>
    </row>
    <row r="14" spans="21:27" ht="15.75">
      <c r="U14" t="s">
        <v>21</v>
      </c>
      <c r="V14" s="6">
        <v>15144350.8</v>
      </c>
      <c r="W14" s="6">
        <v>15568591.69</v>
      </c>
      <c r="X14" s="6">
        <v>10667985.89</v>
      </c>
      <c r="Y14" s="6">
        <v>36161178.32</v>
      </c>
      <c r="Z14" s="6">
        <v>78156025.54</v>
      </c>
      <c r="AA14" s="6">
        <v>82706770</v>
      </c>
    </row>
    <row r="15" spans="21:27" ht="15.75">
      <c r="U15" t="s">
        <v>22</v>
      </c>
      <c r="V15" s="6">
        <v>4767316.47</v>
      </c>
      <c r="W15" s="6">
        <v>8840779.55</v>
      </c>
      <c r="X15" s="6">
        <v>15135759.129999999</v>
      </c>
      <c r="Y15" s="6">
        <v>10305222.469999999</v>
      </c>
      <c r="Z15" s="6">
        <v>24641916.86</v>
      </c>
      <c r="AA15" s="6">
        <v>18630975</v>
      </c>
    </row>
    <row r="16" spans="21:27" ht="15.75">
      <c r="U16" t="s">
        <v>23</v>
      </c>
      <c r="V16" s="6">
        <v>1887655.62</v>
      </c>
      <c r="W16" s="6">
        <v>2209571.91</v>
      </c>
      <c r="X16" s="6">
        <v>2834033.6900000004</v>
      </c>
      <c r="Y16" s="6">
        <v>2116405.81</v>
      </c>
      <c r="Z16" s="6">
        <v>25635120.95</v>
      </c>
      <c r="AA16" s="6">
        <v>19420478</v>
      </c>
    </row>
    <row r="17" spans="22:27" ht="15.75">
      <c r="V17" s="3">
        <f aca="true" t="shared" si="3" ref="V17:AA17">SUM(V12:V16)</f>
        <v>35492620.32</v>
      </c>
      <c r="W17" s="3">
        <f t="shared" si="3"/>
        <v>38439867.55</v>
      </c>
      <c r="X17" s="3">
        <f t="shared" si="3"/>
        <v>42427392.269999996</v>
      </c>
      <c r="Y17" s="3">
        <f t="shared" si="3"/>
        <v>68296704.84</v>
      </c>
      <c r="Z17" s="3">
        <f t="shared" si="3"/>
        <v>197606273.41000003</v>
      </c>
      <c r="AA17" s="3">
        <f t="shared" si="3"/>
        <v>160117820</v>
      </c>
    </row>
    <row r="20" spans="22:27" ht="15.75">
      <c r="V20" s="9"/>
      <c r="W20" s="9"/>
      <c r="X20" s="9"/>
      <c r="Y20" s="9"/>
      <c r="Z20" s="9"/>
      <c r="AA20" s="9"/>
    </row>
    <row r="21" spans="22:27" ht="15.75">
      <c r="V21" s="9"/>
      <c r="W21" s="9"/>
      <c r="X21" s="9"/>
      <c r="Y21" s="9"/>
      <c r="Z21" s="9"/>
      <c r="AA21" s="9"/>
    </row>
    <row r="22" spans="22:27" ht="15.75">
      <c r="V22" s="9"/>
      <c r="W22" s="9"/>
      <c r="X22" s="9"/>
      <c r="Y22" s="9"/>
      <c r="Z22" s="9"/>
      <c r="AA22" s="9"/>
    </row>
    <row r="23" spans="22:27" ht="15.75">
      <c r="V23" s="9"/>
      <c r="W23" s="9"/>
      <c r="X23" s="9"/>
      <c r="Y23" s="9"/>
      <c r="Z23" s="9"/>
      <c r="AA23" s="9"/>
    </row>
    <row r="24" spans="22:27" ht="15.75">
      <c r="V24" s="9"/>
      <c r="W24" s="9"/>
      <c r="X24" s="9"/>
      <c r="Y24" s="9"/>
      <c r="Z24" s="9"/>
      <c r="AA24" s="9"/>
    </row>
    <row r="35" ht="15.75">
      <c r="AC35">
        <v>1</v>
      </c>
    </row>
    <row r="36" ht="15.75">
      <c r="A36" t="s">
        <v>2</v>
      </c>
    </row>
    <row r="37" ht="15.75">
      <c r="A37" t="s">
        <v>3</v>
      </c>
    </row>
  </sheetData>
  <sheetProtection/>
  <printOptions/>
  <pageMargins left="0.26" right="0" top="0.25" bottom="0.25" header="0.3" footer="0.3"/>
  <pageSetup fitToHeight="1" fitToWidth="1"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A37"/>
  <sheetViews>
    <sheetView view="pageBreakPreview" zoomScale="60" zoomScalePageLayoutView="0" workbookViewId="0" topLeftCell="A1">
      <selection activeCell="I50" sqref="I50"/>
    </sheetView>
  </sheetViews>
  <sheetFormatPr defaultColWidth="9.00390625" defaultRowHeight="15.75"/>
  <sheetData>
    <row r="36" ht="15.75">
      <c r="A36" t="s">
        <v>1</v>
      </c>
    </row>
    <row r="37" ht="15.75">
      <c r="A37" t="s">
        <v>0</v>
      </c>
    </row>
  </sheetData>
  <sheetProtection/>
  <printOptions/>
  <pageMargins left="0.26" right="0" top="0.25" bottom="0.25" header="0.3" footer="0.3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3">
      <selection activeCell="U1" sqref="U1:AA15"/>
    </sheetView>
  </sheetViews>
  <sheetFormatPr defaultColWidth="9.00390625" defaultRowHeight="15.75"/>
  <cols>
    <col min="21" max="21" width="16.00390625" style="0" bestFit="1" customWidth="1"/>
    <col min="22" max="25" width="14.50390625" style="0" bestFit="1" customWidth="1"/>
    <col min="26" max="27" width="14.75390625" style="0" bestFit="1" customWidth="1"/>
  </cols>
  <sheetData>
    <row r="1" ht="15.75">
      <c r="U1" s="8" t="s">
        <v>41</v>
      </c>
    </row>
    <row r="2" spans="22:27" ht="15.75">
      <c r="V2" t="s">
        <v>14</v>
      </c>
      <c r="W2" t="s">
        <v>15</v>
      </c>
      <c r="X2" t="s">
        <v>16</v>
      </c>
      <c r="Y2" t="s">
        <v>17</v>
      </c>
      <c r="Z2" t="s">
        <v>18</v>
      </c>
      <c r="AA2">
        <v>2009</v>
      </c>
    </row>
    <row r="3" spans="21:27" ht="15.75">
      <c r="U3" t="s">
        <v>24</v>
      </c>
      <c r="V3" s="4">
        <f aca="true" t="shared" si="0" ref="V3:AA3">V11/V$15</f>
        <v>0.26987701340840314</v>
      </c>
      <c r="W3" s="4">
        <f t="shared" si="0"/>
        <v>0.30226557557428424</v>
      </c>
      <c r="X3" s="4">
        <f t="shared" si="0"/>
        <v>0.44025984536428364</v>
      </c>
      <c r="Y3" s="4">
        <f t="shared" si="0"/>
        <v>0.33736160600980464</v>
      </c>
      <c r="Z3" s="4">
        <f t="shared" si="0"/>
        <v>0.328570366312643</v>
      </c>
      <c r="AA3" s="4">
        <f t="shared" si="0"/>
        <v>0.1949227762406458</v>
      </c>
    </row>
    <row r="4" spans="21:27" ht="15.75">
      <c r="U4" t="s">
        <v>25</v>
      </c>
      <c r="V4" s="4">
        <f aca="true" t="shared" si="1" ref="V4:AA6">V12/V$15</f>
        <v>0.013203487817323261</v>
      </c>
      <c r="W4" s="4">
        <f t="shared" si="1"/>
        <v>0.027412121247020273</v>
      </c>
      <c r="X4" s="4">
        <f t="shared" si="1"/>
        <v>0.02183018541667256</v>
      </c>
      <c r="Y4" s="4">
        <f t="shared" si="1"/>
        <v>0.024146684731913046</v>
      </c>
      <c r="Z4" s="4">
        <f t="shared" si="1"/>
        <v>0.023630029145439567</v>
      </c>
      <c r="AA4" s="4">
        <f t="shared" si="1"/>
        <v>0.026423960805861582</v>
      </c>
    </row>
    <row r="5" spans="21:27" ht="15.75">
      <c r="U5" t="s">
        <v>26</v>
      </c>
      <c r="V5" s="4">
        <f t="shared" si="1"/>
        <v>0.09589695348816106</v>
      </c>
      <c r="W5" s="4">
        <f t="shared" si="1"/>
        <v>0.21476071969451938</v>
      </c>
      <c r="X5" s="4">
        <f t="shared" si="1"/>
        <v>0.24250228942953606</v>
      </c>
      <c r="Y5" s="4">
        <f t="shared" si="1"/>
        <v>0.12526036768599097</v>
      </c>
      <c r="Z5" s="4">
        <f t="shared" si="1"/>
        <v>0.07989972285566618</v>
      </c>
      <c r="AA5" s="4">
        <f t="shared" si="1"/>
        <v>0.1416923238150507</v>
      </c>
    </row>
    <row r="6" spans="21:27" ht="15.75">
      <c r="U6" t="s">
        <v>27</v>
      </c>
      <c r="V6" s="4">
        <f t="shared" si="1"/>
        <v>0.6210225452861124</v>
      </c>
      <c r="W6" s="4">
        <f t="shared" si="1"/>
        <v>0.4555615834841762</v>
      </c>
      <c r="X6" s="4">
        <f t="shared" si="1"/>
        <v>0.2954076797895079</v>
      </c>
      <c r="Y6" s="4">
        <f t="shared" si="1"/>
        <v>0.5132313415722913</v>
      </c>
      <c r="Z6" s="4">
        <f t="shared" si="1"/>
        <v>0.5678998816862512</v>
      </c>
      <c r="AA6" s="4">
        <f t="shared" si="1"/>
        <v>0.636960939138442</v>
      </c>
    </row>
    <row r="7" spans="22:27" ht="15.75">
      <c r="V7" s="4">
        <f aca="true" t="shared" si="2" ref="V7:AA7">SUM(V3:V6)</f>
        <v>1</v>
      </c>
      <c r="W7" s="4">
        <f t="shared" si="2"/>
        <v>1</v>
      </c>
      <c r="X7" s="4">
        <f t="shared" si="2"/>
        <v>1</v>
      </c>
      <c r="Y7" s="4">
        <f t="shared" si="2"/>
        <v>1</v>
      </c>
      <c r="Z7" s="4">
        <f t="shared" si="2"/>
        <v>0.9999999999999999</v>
      </c>
      <c r="AA7" s="4">
        <f t="shared" si="2"/>
        <v>1</v>
      </c>
    </row>
    <row r="10" spans="22:27" ht="15.75">
      <c r="V10" t="s">
        <v>14</v>
      </c>
      <c r="W10" t="s">
        <v>15</v>
      </c>
      <c r="X10" t="s">
        <v>16</v>
      </c>
      <c r="Y10" t="s">
        <v>17</v>
      </c>
      <c r="Z10" t="s">
        <v>18</v>
      </c>
      <c r="AA10">
        <v>2009</v>
      </c>
    </row>
    <row r="11" spans="21:27" ht="15.75">
      <c r="U11" t="s">
        <v>24</v>
      </c>
      <c r="V11" s="6">
        <v>9578642.370000001</v>
      </c>
      <c r="W11" s="6">
        <v>11619048.69</v>
      </c>
      <c r="X11" s="6">
        <v>18679077.16</v>
      </c>
      <c r="Y11" s="6">
        <v>23040686.029999997</v>
      </c>
      <c r="Z11" s="6">
        <v>64927565.64</v>
      </c>
      <c r="AA11" s="6">
        <v>31210610</v>
      </c>
    </row>
    <row r="12" spans="21:27" ht="15.75">
      <c r="U12" t="s">
        <v>25</v>
      </c>
      <c r="V12" s="6">
        <v>468626.38</v>
      </c>
      <c r="W12" s="6">
        <v>1053718.31</v>
      </c>
      <c r="X12" s="6">
        <v>926197.84</v>
      </c>
      <c r="Y12" s="6">
        <v>1649139</v>
      </c>
      <c r="Z12" s="6">
        <v>4669442</v>
      </c>
      <c r="AA12" s="6">
        <v>4230947</v>
      </c>
    </row>
    <row r="13" spans="21:27" ht="15.75">
      <c r="U13" t="s">
        <v>26</v>
      </c>
      <c r="V13" s="6">
        <v>3403634.16</v>
      </c>
      <c r="W13" s="6">
        <v>8255373.62</v>
      </c>
      <c r="X13" s="6">
        <v>10288739.76</v>
      </c>
      <c r="Y13" s="6">
        <v>8554870.36</v>
      </c>
      <c r="Z13" s="6">
        <v>15788686.48</v>
      </c>
      <c r="AA13" s="6">
        <v>22687466</v>
      </c>
    </row>
    <row r="14" spans="21:27" ht="15.75">
      <c r="U14" t="s">
        <v>27</v>
      </c>
      <c r="V14" s="6">
        <v>22041717.409999996</v>
      </c>
      <c r="W14" s="6">
        <v>17511726.93</v>
      </c>
      <c r="X14" s="6">
        <v>12533377.510000002</v>
      </c>
      <c r="Y14" s="6">
        <v>35052009.45</v>
      </c>
      <c r="Z14" s="6">
        <v>112220579.29000002</v>
      </c>
      <c r="AA14" s="6">
        <v>101988797</v>
      </c>
    </row>
    <row r="15" spans="22:27" ht="15.75">
      <c r="V15" s="6">
        <f aca="true" t="shared" si="3" ref="V15:AA15">SUM(V11:V14)</f>
        <v>35492620.32</v>
      </c>
      <c r="W15" s="6">
        <f t="shared" si="3"/>
        <v>38439867.55</v>
      </c>
      <c r="X15" s="6">
        <f t="shared" si="3"/>
        <v>42427392.269999996</v>
      </c>
      <c r="Y15" s="6">
        <f t="shared" si="3"/>
        <v>68296704.84</v>
      </c>
      <c r="Z15" s="6">
        <f t="shared" si="3"/>
        <v>197606273.41000003</v>
      </c>
      <c r="AA15" s="6">
        <f t="shared" si="3"/>
        <v>160117820</v>
      </c>
    </row>
    <row r="36" ht="15.75">
      <c r="A36" t="s">
        <v>2</v>
      </c>
    </row>
    <row r="37" ht="23.25" customHeight="1">
      <c r="A37" t="s">
        <v>3</v>
      </c>
    </row>
  </sheetData>
  <sheetProtection/>
  <printOptions/>
  <pageMargins left="0.26" right="0" top="0.25" bottom="0.25" header="0.3" footer="0.3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A37"/>
  <sheetViews>
    <sheetView view="pageBreakPreview" zoomScale="60" zoomScalePageLayoutView="0" workbookViewId="0" topLeftCell="A1">
      <selection activeCell="F58" sqref="F58"/>
    </sheetView>
  </sheetViews>
  <sheetFormatPr defaultColWidth="9.00390625" defaultRowHeight="15.75"/>
  <sheetData>
    <row r="36" ht="15.75">
      <c r="A36" t="s">
        <v>1</v>
      </c>
    </row>
    <row r="37" ht="15.75">
      <c r="A37" t="s">
        <v>0</v>
      </c>
    </row>
  </sheetData>
  <sheetProtection/>
  <printOptions/>
  <pageMargins left="0.26" right="0" top="0.25" bottom="0.25" header="0.3" footer="0.3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T38"/>
  <sheetViews>
    <sheetView zoomScalePageLayoutView="0" workbookViewId="0" topLeftCell="A1">
      <selection activeCell="D37" sqref="D37"/>
    </sheetView>
  </sheetViews>
  <sheetFormatPr defaultColWidth="9.00390625" defaultRowHeight="15.75"/>
  <cols>
    <col min="13" max="13" width="6.875" style="0" customWidth="1"/>
    <col min="17" max="17" width="27.125" style="0" bestFit="1" customWidth="1"/>
    <col min="18" max="18" width="1.875" style="0" customWidth="1"/>
    <col min="19" max="19" width="13.625" style="0" bestFit="1" customWidth="1"/>
    <col min="20" max="20" width="12.00390625" style="0" bestFit="1" customWidth="1"/>
  </cols>
  <sheetData>
    <row r="5" spans="17:19" ht="15.75">
      <c r="Q5" s="8" t="s">
        <v>32</v>
      </c>
      <c r="R5" s="8"/>
      <c r="S5" s="8" t="s">
        <v>38</v>
      </c>
    </row>
    <row r="6" spans="17:20" ht="15.75">
      <c r="Q6" t="s">
        <v>4</v>
      </c>
      <c r="S6" s="1">
        <v>3667672.92</v>
      </c>
      <c r="T6" s="2">
        <v>0.01856053669182449</v>
      </c>
    </row>
    <row r="7" spans="17:20" ht="15.75">
      <c r="Q7" t="s">
        <v>5</v>
      </c>
      <c r="S7" s="1">
        <v>19958137.5</v>
      </c>
      <c r="T7" s="2">
        <v>0.10099966694119177</v>
      </c>
    </row>
    <row r="8" spans="17:20" ht="15.75">
      <c r="Q8" t="s">
        <v>6</v>
      </c>
      <c r="S8" s="1">
        <v>39620676.64000001</v>
      </c>
      <c r="T8" s="2">
        <v>0.20050343598568043</v>
      </c>
    </row>
    <row r="9" spans="17:20" ht="15.75">
      <c r="Q9" t="s">
        <v>7</v>
      </c>
      <c r="S9" s="1">
        <v>5926723</v>
      </c>
      <c r="T9" s="2">
        <v>0.029992630777932107</v>
      </c>
    </row>
    <row r="10" spans="17:20" ht="15.75">
      <c r="Q10" t="s">
        <v>8</v>
      </c>
      <c r="S10" s="1">
        <f>51375585.44+355</f>
        <v>51375940.44</v>
      </c>
      <c r="T10" s="2">
        <v>0.2599900425753025</v>
      </c>
    </row>
    <row r="11" spans="17:20" ht="15.75">
      <c r="Q11" t="s">
        <v>9</v>
      </c>
      <c r="S11" s="1">
        <v>26780440.1</v>
      </c>
      <c r="T11" s="2">
        <v>0.13552444613824996</v>
      </c>
    </row>
    <row r="12" spans="17:20" ht="15.75">
      <c r="Q12" t="s">
        <v>10</v>
      </c>
      <c r="S12" s="1">
        <v>16703268.9</v>
      </c>
      <c r="T12" s="2">
        <v>0.08452815778672568</v>
      </c>
    </row>
    <row r="13" spans="17:20" ht="15.75">
      <c r="Q13" t="s">
        <v>11</v>
      </c>
      <c r="S13" s="1">
        <v>7913518.96</v>
      </c>
      <c r="T13" s="2">
        <v>0.04004696226252606</v>
      </c>
    </row>
    <row r="14" spans="17:20" ht="15.75">
      <c r="Q14" t="s">
        <v>12</v>
      </c>
      <c r="S14" s="1">
        <v>18700446.95</v>
      </c>
      <c r="T14" s="2">
        <v>0.09463502862436064</v>
      </c>
    </row>
    <row r="15" spans="17:20" ht="15.75">
      <c r="Q15" t="s">
        <v>13</v>
      </c>
      <c r="S15" s="1">
        <v>6959503</v>
      </c>
      <c r="T15" s="2">
        <v>0.035219092216206296</v>
      </c>
    </row>
    <row r="16" spans="19:20" ht="15.75">
      <c r="S16" s="1">
        <f>SUM(S6:S15)</f>
        <v>197606328.41</v>
      </c>
      <c r="T16" s="2">
        <f>SUM(T6:T15)</f>
        <v>1</v>
      </c>
    </row>
    <row r="19" spans="17:20" ht="15.75">
      <c r="Q19" t="s">
        <v>29</v>
      </c>
      <c r="S19" s="7">
        <f>S6+S8+S10+S12+S14</f>
        <v>130068005.85000001</v>
      </c>
      <c r="T19" s="2">
        <f>S19/S21</f>
        <v>0.6582178156770905</v>
      </c>
    </row>
    <row r="20" spans="17:20" ht="15.75">
      <c r="Q20" t="s">
        <v>30</v>
      </c>
      <c r="S20" s="7">
        <f>S7+S9+S11+S13+S15</f>
        <v>67538322.56</v>
      </c>
      <c r="T20" s="2">
        <f>S20/S21</f>
        <v>0.3417821843229094</v>
      </c>
    </row>
    <row r="21" ht="15.75">
      <c r="S21" s="7">
        <f>SUM(S19:S20)</f>
        <v>197606328.41000003</v>
      </c>
    </row>
    <row r="22" spans="17:19" ht="15.75">
      <c r="Q22" t="s">
        <v>34</v>
      </c>
      <c r="S22" s="7">
        <v>292375</v>
      </c>
    </row>
    <row r="23" ht="15.75">
      <c r="S23" s="7">
        <f>S21+S22</f>
        <v>197898703.41000003</v>
      </c>
    </row>
    <row r="26" ht="15.75">
      <c r="Q26" s="1"/>
    </row>
    <row r="36" ht="15.75">
      <c r="A36" t="s">
        <v>28</v>
      </c>
    </row>
    <row r="37" ht="18" customHeight="1">
      <c r="A37" t="s">
        <v>35</v>
      </c>
    </row>
    <row r="38" ht="15.75">
      <c r="A38" t="s">
        <v>36</v>
      </c>
    </row>
  </sheetData>
  <sheetProtection/>
  <printOptions/>
  <pageMargins left="0.4" right="0" top="0.25" bottom="0.17" header="0.24" footer="0.2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zoomScalePageLayoutView="0" workbookViewId="0" topLeftCell="A1">
      <selection activeCell="L37" sqref="L37"/>
    </sheetView>
  </sheetViews>
  <sheetFormatPr defaultColWidth="9.00390625" defaultRowHeight="15.75"/>
  <cols>
    <col min="13" max="13" width="7.50390625" style="0" customWidth="1"/>
    <col min="19" max="19" width="27.125" style="0" bestFit="1" customWidth="1"/>
    <col min="20" max="20" width="15.75390625" style="0" bestFit="1" customWidth="1"/>
  </cols>
  <sheetData>
    <row r="2" spans="19:20" ht="15.75">
      <c r="S2" s="8" t="s">
        <v>33</v>
      </c>
      <c r="T2" s="8" t="s">
        <v>39</v>
      </c>
    </row>
    <row r="3" spans="19:21" ht="15.75">
      <c r="S3" t="s">
        <v>4</v>
      </c>
      <c r="T3" s="5">
        <v>1833519</v>
      </c>
      <c r="U3" s="4">
        <f>T3/$T$13</f>
        <v>0.011451061474606637</v>
      </c>
    </row>
    <row r="4" spans="19:21" ht="15.75">
      <c r="S4" t="s">
        <v>5</v>
      </c>
      <c r="T4" s="5">
        <v>1000000</v>
      </c>
      <c r="U4" s="4">
        <f aca="true" t="shared" si="0" ref="U4:U12">T4/$T$13</f>
        <v>0.006245401042807103</v>
      </c>
    </row>
    <row r="5" spans="19:21" ht="15.75">
      <c r="S5" t="s">
        <v>6</v>
      </c>
      <c r="T5" s="5">
        <v>34120358</v>
      </c>
      <c r="U5" s="4">
        <f t="shared" si="0"/>
        <v>0.21309531943415166</v>
      </c>
    </row>
    <row r="6" spans="19:21" ht="15.75">
      <c r="S6" t="s">
        <v>7</v>
      </c>
      <c r="T6" s="5">
        <v>2405720</v>
      </c>
      <c r="U6" s="4">
        <f t="shared" si="0"/>
        <v>0.015024686196701904</v>
      </c>
    </row>
    <row r="7" spans="19:21" ht="15.75">
      <c r="S7" t="s">
        <v>8</v>
      </c>
      <c r="T7" s="5">
        <v>52624232</v>
      </c>
      <c r="U7" s="4">
        <f t="shared" si="0"/>
        <v>0.3286594334097229</v>
      </c>
    </row>
    <row r="8" spans="19:21" ht="15.75">
      <c r="S8" t="s">
        <v>9</v>
      </c>
      <c r="T8" s="5">
        <v>30082538</v>
      </c>
      <c r="U8" s="4">
        <f t="shared" si="0"/>
        <v>0.1878775141954843</v>
      </c>
    </row>
    <row r="9" spans="19:21" ht="15.75">
      <c r="S9" t="s">
        <v>10</v>
      </c>
      <c r="T9" s="5">
        <v>16526389</v>
      </c>
      <c r="U9" s="4">
        <f t="shared" si="0"/>
        <v>0.10321392709443583</v>
      </c>
    </row>
    <row r="10" spans="19:21" ht="15.75">
      <c r="S10" t="s">
        <v>11</v>
      </c>
      <c r="T10" s="5">
        <v>2104586</v>
      </c>
      <c r="U10" s="4">
        <f t="shared" si="0"/>
        <v>0.01314398359907723</v>
      </c>
    </row>
    <row r="11" spans="19:21" ht="15.75">
      <c r="S11" t="s">
        <v>12</v>
      </c>
      <c r="T11" s="5">
        <v>18620478</v>
      </c>
      <c r="U11" s="4">
        <f t="shared" si="0"/>
        <v>0.11629235271876671</v>
      </c>
    </row>
    <row r="12" spans="19:21" ht="15.75">
      <c r="S12" t="s">
        <v>13</v>
      </c>
      <c r="T12" s="5">
        <v>800000</v>
      </c>
      <c r="U12" s="4">
        <f t="shared" si="0"/>
        <v>0.004996320834245682</v>
      </c>
    </row>
    <row r="13" spans="20:21" ht="15.75">
      <c r="T13" s="5">
        <f>SUM(T3:T12)</f>
        <v>160117820</v>
      </c>
      <c r="U13" s="4">
        <v>1.0000000011275274</v>
      </c>
    </row>
    <row r="16" spans="19:20" ht="15.75">
      <c r="S16" t="s">
        <v>29</v>
      </c>
      <c r="T16" s="5">
        <f>T3+T5+T7+T9+T11</f>
        <v>123724976</v>
      </c>
    </row>
    <row r="17" spans="19:20" ht="15.75">
      <c r="S17" t="s">
        <v>30</v>
      </c>
      <c r="T17" s="5">
        <f>T4+T6+T8+T10+T12</f>
        <v>36392844</v>
      </c>
    </row>
    <row r="18" ht="15.75">
      <c r="T18" s="5">
        <f>SUM(T16:T17)</f>
        <v>160117820</v>
      </c>
    </row>
    <row r="35" ht="15.75">
      <c r="A35" t="s">
        <v>31</v>
      </c>
    </row>
    <row r="36" ht="15.75">
      <c r="A36" t="s">
        <v>42</v>
      </c>
    </row>
    <row r="37" ht="15.75">
      <c r="A37" t="s">
        <v>37</v>
      </c>
    </row>
  </sheetData>
  <sheetProtection/>
  <printOptions/>
  <pageMargins left="0.4" right="0" top="0.45" bottom="0.25" header="0.39" footer="0.2"/>
  <pageSetup fitToHeight="1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Land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H. Dickson</dc:creator>
  <cp:keywords/>
  <dc:description/>
  <cp:lastModifiedBy>jgriff</cp:lastModifiedBy>
  <cp:lastPrinted>2008-10-10T21:56:03Z</cp:lastPrinted>
  <dcterms:created xsi:type="dcterms:W3CDTF">2008-09-17T16:42:49Z</dcterms:created>
  <dcterms:modified xsi:type="dcterms:W3CDTF">2008-10-14T15:17:45Z</dcterms:modified>
  <cp:category/>
  <cp:version/>
  <cp:contentType/>
  <cp:contentStatus/>
</cp:coreProperties>
</file>